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Мотоциклы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Лист1!$A$1:$AD$20</definedName>
  </definedNames>
  <calcPr calcId="152511"/>
</workbook>
</file>

<file path=xl/calcChain.xml><?xml version="1.0" encoding="utf-8"?>
<calcChain xmlns="http://schemas.openxmlformats.org/spreadsheetml/2006/main">
  <c r="B12" i="1" l="1"/>
  <c r="I13" i="1" l="1"/>
  <c r="H13" i="1"/>
  <c r="G13" i="1"/>
  <c r="AC12" i="1" l="1"/>
  <c r="AD12" i="1" s="1"/>
  <c r="AD13" i="1" s="1"/>
  <c r="C14" i="1" s="1"/>
  <c r="AA12" i="1" l="1"/>
  <c r="AB12" i="1" s="1"/>
</calcChain>
</file>

<file path=xl/sharedStrings.xml><?xml version="1.0" encoding="utf-8"?>
<sst xmlns="http://schemas.openxmlformats.org/spreadsheetml/2006/main" count="81" uniqueCount="62">
  <si>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</si>
  <si>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</si>
  <si>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</si>
  <si>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</si>
  <si>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</si>
  <si>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</si>
  <si>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</si>
  <si>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</si>
  <si>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</si>
  <si>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</si>
  <si>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</si>
  <si>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</si>
  <si>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</si>
  <si>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</si>
  <si>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</si>
  <si>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</si>
  <si>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</si>
  <si>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</si>
  <si>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</si>
  <si>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</si>
  <si>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</si>
  <si>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</si>
  <si>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</si>
  <si>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</si>
  <si>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</si>
  <si>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</si>
  <si>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</si>
  <si>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</si>
  <si>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</si>
  <si>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</si>
  <si>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</si>
  <si>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</si>
  <si>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</si>
  <si>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</si>
  <si>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</si>
  <si>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</si>
  <si>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</si>
  <si>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</si>
  <si>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</si>
  <si>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</si>
  <si>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</si>
  <si>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</si>
  <si>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</si>
  <si>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</si>
  <si>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</si>
  <si>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</si>
  <si>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</si>
  <si>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</si>
  <si>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</si>
  <si>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</si>
  <si>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</si>
  <si>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</si>
  <si>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</si>
  <si>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</si>
  <si>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</si>
  <si>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</si>
  <si>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</si>
  <si>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</si>
  <si>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Поставка мототехники для нужд ФГБУ "Государственный заповедник "Утриш"</t>
  </si>
  <si>
    <t>30.91.12.000</t>
  </si>
  <si>
    <t>штука</t>
  </si>
  <si>
    <t>Дата подготовки обоснования НМЦК: 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</si>
</sst>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topLeftCell="A6" workbookViewId="0">
      <selection activeCell="A17" sqref="A17:AD17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35" t="s">
        <v>2</v>
      </c>
      <c r="B6" s="36"/>
      <c r="C6" s="37" t="s">
        <v>58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</row>
    <row r="7" spans="1:32" ht="45" customHeight="1" x14ac:dyDescent="0.25">
      <c r="A7" s="35" t="s">
        <v>3</v>
      </c>
      <c r="B7" s="36"/>
      <c r="C7" s="40" t="s">
        <v>52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</row>
    <row r="8" spans="1:32" ht="42.75" customHeight="1" x14ac:dyDescent="0.25">
      <c r="A8" s="43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5"/>
    </row>
    <row r="9" spans="1:32" ht="120" customHeight="1" x14ac:dyDescent="0.25">
      <c r="A9" s="46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</row>
    <row r="10" spans="1:32" ht="33" customHeight="1" x14ac:dyDescent="0.25">
      <c r="A10" s="35" t="s">
        <v>6</v>
      </c>
      <c r="B10" s="35" t="s">
        <v>7</v>
      </c>
      <c r="C10" s="52"/>
      <c r="D10" s="49" t="s">
        <v>8</v>
      </c>
      <c r="E10" s="35" t="s">
        <v>9</v>
      </c>
      <c r="F10" s="49" t="s">
        <v>10</v>
      </c>
      <c r="G10" s="25" t="s">
        <v>53</v>
      </c>
      <c r="H10" s="25" t="s">
        <v>54</v>
      </c>
      <c r="I10" s="25" t="s">
        <v>55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1" t="s">
        <v>28</v>
      </c>
      <c r="AB10" s="9" t="s">
        <v>29</v>
      </c>
      <c r="AC10" s="49" t="s">
        <v>30</v>
      </c>
      <c r="AD10" s="10" t="s">
        <v>31</v>
      </c>
    </row>
    <row r="11" spans="1:32" ht="51" customHeight="1" x14ac:dyDescent="0.25">
      <c r="A11" s="51"/>
      <c r="B11" s="53"/>
      <c r="C11" s="54"/>
      <c r="D11" s="50"/>
      <c r="E11" s="51"/>
      <c r="F11" s="50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50"/>
      <c r="AD11" s="12"/>
    </row>
    <row r="12" spans="1:32" ht="52.5" customHeight="1" x14ac:dyDescent="0.25">
      <c r="A12" s="6" t="s">
        <v>33</v>
      </c>
      <c r="B12" s="58" t="str">
        <f>C6</f>
        <v>Поставка мототехники для нужд ФГБУ "Государственный заповедник "Утриш"</v>
      </c>
      <c r="C12" s="59"/>
      <c r="D12" s="24" t="s">
        <v>59</v>
      </c>
      <c r="E12" s="22" t="s">
        <v>60</v>
      </c>
      <c r="F12" s="23">
        <v>2</v>
      </c>
      <c r="G12" s="31">
        <v>184000</v>
      </c>
      <c r="H12" s="26">
        <v>184990</v>
      </c>
      <c r="I12" s="26">
        <v>184990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20">
        <f>SQRT(((SUM((POWER(G12-AC12,2)),(POWER(H12-AC12,2)),(POWER(I12-AC12,2)))/(COLUMNS(G12:I12)-1))))</f>
        <v>571.57676649772952</v>
      </c>
      <c r="AB12" s="7">
        <f>AA12/AC12*100</f>
        <v>0.30952927894385873</v>
      </c>
      <c r="AC12" s="32">
        <f>AVERAGE(G12:I12)</f>
        <v>184660</v>
      </c>
      <c r="AD12" s="13">
        <f>AC12*F12</f>
        <v>369320</v>
      </c>
      <c r="AE12" s="1"/>
      <c r="AF12" s="1"/>
    </row>
    <row r="13" spans="1:32" x14ac:dyDescent="0.25">
      <c r="A13" s="60"/>
      <c r="B13" s="61"/>
      <c r="C13" s="61"/>
      <c r="D13" s="61"/>
      <c r="E13" s="61"/>
      <c r="F13" s="62"/>
      <c r="G13" s="33">
        <f>F12*G12</f>
        <v>368000</v>
      </c>
      <c r="H13" s="14">
        <f>F12*H12</f>
        <v>369980</v>
      </c>
      <c r="I13" s="14">
        <f>F12*I12</f>
        <v>369980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C13" s="6" t="s">
        <v>51</v>
      </c>
      <c r="AD13" s="13">
        <f>AD12</f>
        <v>369320</v>
      </c>
    </row>
    <row r="14" spans="1:32" ht="27.75" customHeight="1" x14ac:dyDescent="0.25">
      <c r="A14" s="64" t="s">
        <v>56</v>
      </c>
      <c r="B14" s="65"/>
      <c r="C14" s="29">
        <f>AD13</f>
        <v>369320</v>
      </c>
      <c r="D14" s="30" t="s">
        <v>57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</row>
    <row r="15" spans="1:32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2" x14ac:dyDescent="0.25">
      <c r="A16" s="56" t="s">
        <v>61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1:30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30" ht="12" customHeight="1" x14ac:dyDescent="0.25">
      <c r="A18" s="16"/>
      <c r="B18" s="16"/>
      <c r="C18" s="16"/>
      <c r="D18" s="16"/>
      <c r="E18" s="16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/>
      <c r="AB18"/>
      <c r="AC18"/>
    </row>
    <row r="19" spans="1:30" ht="15.75" x14ac:dyDescent="0.25">
      <c r="A19" s="19"/>
    </row>
  </sheetData>
  <mergeCells count="19">
    <mergeCell ref="A17:AD17"/>
    <mergeCell ref="A16:AD16"/>
    <mergeCell ref="B12:C12"/>
    <mergeCell ref="A13:F13"/>
    <mergeCell ref="A15:AD15"/>
    <mergeCell ref="A14:B14"/>
    <mergeCell ref="A8:AD8"/>
    <mergeCell ref="A9:AD9"/>
    <mergeCell ref="AC10:AC11"/>
    <mergeCell ref="F10:F11"/>
    <mergeCell ref="E10:E11"/>
    <mergeCell ref="A10:A11"/>
    <mergeCell ref="D10:D11"/>
    <mergeCell ref="B10:C11"/>
    <mergeCell ref="A3:AD3"/>
    <mergeCell ref="A6:B6"/>
    <mergeCell ref="C6:AD6"/>
    <mergeCell ref="A7:B7"/>
    <mergeCell ref="C7:AD7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2026-05-26T13:20:43Z</dcterms:modified>
</cp:coreProperties>
</file>