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<sst xmlns="http://schemas.openxmlformats.org/spreadsheetml/2006/main" count="27" uniqueCount="27">
  <si>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Определение цены контракта
</t>
  </si>
  <si>
    <t xml:space="preserve">Используемый метод определения ЦК :</t>
  </si>
  <si>
    <t xml:space="preserve">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02.10.2013г.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для определения НМЦК используется метод сопоставимых рыночных цен (анализа рынка).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</si>
  <si>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</si>
  <si>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</si>
  <si>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</si>
  <si>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</si>
  <si>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Коммерческие предложения ( 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</si>
  <si>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</si>
  <si>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 определяемая методом сопоставимых рыночных цен (анализа рынка)</t>
  </si>
  <si>
    <t xml:space="preserve">Организация 1 ответ вх. №013286/26 от 08.05.2026</t>
  </si>
  <si>
    <t xml:space="preserve">Организация 2  ответ вх. №013287/26 от 08.05.2026       </t>
  </si>
  <si>
    <t xml:space="preserve">Организация 3 ответ вх. №013288/26 от 08.05.2026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</si>
  <si>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</si>
  <si>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</si>
  <si>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</si>
  <si>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</si>
  <si>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 xml:space="preserve">Цена за единицу изм. с округлением (вниз) до сотых долей после запятой (руб.)</t>
  </si>
  <si>
    <t xml:space="preserve">Н(М)ЦК с учетом округления цены за еденицу  (руб.)  по  формуле v - количество (объем) закупаемого товара (работы,услуги), n - количество значений, используемых в расчете, i - номер источника ценовой информации;   ц   - цена еденицы </t>
  </si>
  <si>
    <t xml:space="preserve">Оказание услуг по техническому обслуживанию и регламентно-профилактическому ремонту систем кондиционирования и вентиляции</t>
  </si>
  <si>
    <t>шт.</t>
  </si>
  <si>
    <t>-</t>
  </si>
  <si>
    <t>ИТОГО</t>
  </si>
  <si>
    <t xml:space="preserve">В целях определения ЦК заказчиком проведен анализ рынка, направлены запросы о предоставлении ценовой информации потенциальным исполнителям, на которые получены коммерческие предложения.                                                                                                                                    При расчете НМЦК использованы коммерческие предложения исполнителей, применяющих различные системы налогообложения. Цены учтены в соответствии с представленными коммерческими предложениями. НМЦК определена с учетом всех налогов, сборов и иных обязательных платежей, включая НДС (при наличии) и составляет </t>
  </si>
  <si>
    <t xml:space="preserve">16 000,00 руб.</t>
  </si>
  <si>
    <t xml:space="preserve">Дата составления 08.05.2026</t>
  </si>
  <si>
    <t xml:space="preserve">Составил: старший специалист 1 разряда Трубчанинова К. 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</si>
</sst>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  <numFmt numFmtId="165" formatCode="0.0000"/>
  </numFmts>
  <fonts count="32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4.000000"/>
      <name val="Times New Roman"/>
    </font>
    <font>
      <b/>
      <sz val="11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12.000000"/>
      <color theme="1" tint="0"/>
      <name val="Times New Roman"/>
    </font>
    <font>
      <sz val="12.000000"/>
      <color theme="1" tint="0"/>
      <name val="Calibri"/>
      <scheme val="minor"/>
    </font>
    <font>
      <b/>
      <sz val="12.000000"/>
      <name val="Tinos"/>
    </font>
    <font>
      <sz val="14.000000"/>
      <color theme="1" tint="0"/>
      <name val="Times New Roman"/>
    </font>
    <font>
      <sz val="11.000000"/>
      <name val="Times New Roman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</fills>
  <borders count="4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88">
    <xf fontId="0" fillId="0" borderId="0" numFmtId="0" xfId="0"/>
    <xf fontId="20" fillId="0" borderId="0" numFmtId="0" xfId="0" applyFont="1"/>
    <xf fontId="21" fillId="0" borderId="0" numFmtId="0" xfId="0" applyFont="1"/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vertical="center" wrapText="1"/>
    </xf>
    <xf fontId="24" fillId="0" borderId="18" numFmtId="2" xfId="0" applyNumberFormat="1" applyFont="1" applyBorder="1" applyAlignment="1">
      <alignment horizontal="center" vertical="top" wrapText="1"/>
    </xf>
    <xf fontId="24" fillId="0" borderId="19" numFmtId="0" xfId="0" applyFont="1" applyBorder="1" applyAlignment="1">
      <alignment horizontal="center" vertical="top" wrapText="1"/>
    </xf>
    <xf fontId="24" fillId="0" borderId="20" numFmtId="0" xfId="0" applyFont="1" applyBorder="1" applyAlignment="1">
      <alignment horizontal="center" vertical="top" wrapText="1"/>
    </xf>
    <xf fontId="24" fillId="0" borderId="21" numFmtId="0" xfId="0" applyFont="1" applyBorder="1" applyAlignment="1">
      <alignment horizontal="center" vertical="top" wrapText="1"/>
    </xf>
    <xf fontId="24" fillId="0" borderId="22" numFmtId="0" xfId="0" applyFont="1" applyBorder="1" applyAlignment="1">
      <alignment horizontal="center" vertical="center" wrapText="1"/>
    </xf>
    <xf fontId="24" fillId="0" borderId="23" numFmtId="0" xfId="0" applyFont="1" applyBorder="1" applyAlignment="1">
      <alignment horizontal="center" vertical="center" wrapText="1"/>
    </xf>
    <xf fontId="24" fillId="33" borderId="24" numFmtId="0" xfId="0" applyFont="1" applyFill="1" applyBorder="1" applyAlignment="1">
      <alignment horizontal="center" vertical="top" wrapText="1"/>
    </xf>
    <xf fontId="24" fillId="0" borderId="24" numFmtId="0" xfId="0" applyFont="1" applyBorder="1" applyAlignment="1">
      <alignment horizontal="center" vertical="center" wrapText="1"/>
    </xf>
    <xf fontId="24" fillId="0" borderId="24" numFmtId="0" xfId="0" applyFont="1" applyBorder="1" applyAlignment="1">
      <alignment horizontal="center" vertical="top" wrapText="1"/>
    </xf>
    <xf fontId="24" fillId="0" borderId="25" numFmtId="0" xfId="0" applyFont="1" applyBorder="1" applyAlignment="1">
      <alignment horizontal="center" vertical="top" wrapText="1"/>
    </xf>
    <xf fontId="0" fillId="0" borderId="26" numFmtId="0" xfId="0" applyBorder="1" applyAlignment="1">
      <alignment horizontal="center" vertical="top" wrapText="1"/>
    </xf>
    <xf fontId="24" fillId="0" borderId="27" numFmtId="0" xfId="0" applyFont="1" applyBorder="1" applyAlignment="1">
      <alignment horizontal="center" vertical="top" wrapText="1"/>
    </xf>
    <xf fontId="25" fillId="0" borderId="28" numFmtId="0" xfId="0" applyFont="1" applyBorder="1" applyAlignment="1">
      <alignment horizontal="center" vertical="top" wrapText="1"/>
    </xf>
    <xf fontId="26" fillId="0" borderId="29" numFmtId="0" xfId="0" applyFont="1" applyBorder="1" applyAlignment="1">
      <alignment horizontal="center" vertical="center" wrapText="1"/>
    </xf>
    <xf fontId="26" fillId="33" borderId="29" numFmtId="3" xfId="0" applyNumberFormat="1" applyFont="1" applyFill="1" applyBorder="1" applyAlignment="1">
      <alignment horizontal="center" vertical="center" wrapText="1"/>
    </xf>
    <xf fontId="27" fillId="33" borderId="29" numFmtId="162" xfId="47" applyNumberFormat="1" applyFont="1" applyFill="1" applyBorder="1" applyAlignment="1">
      <alignment vertical="center" wrapText="1"/>
    </xf>
    <xf fontId="26" fillId="0" borderId="29" numFmtId="162" xfId="47" applyNumberFormat="1" applyFont="1" applyBorder="1" applyAlignment="1">
      <alignment vertical="center" wrapText="1"/>
    </xf>
    <xf fontId="26" fillId="34" borderId="29" numFmtId="162" xfId="47" applyNumberFormat="1" applyFont="1" applyFill="1" applyBorder="1" applyAlignment="1">
      <alignment vertical="center" wrapText="1"/>
    </xf>
    <xf fontId="26" fillId="0" borderId="29" numFmtId="162" xfId="47" applyNumberFormat="1" applyFont="1" applyBorder="1" applyAlignment="1">
      <alignment vertical="center"/>
    </xf>
    <xf fontId="27" fillId="33" borderId="29" numFmtId="162" xfId="47" applyNumberFormat="1" applyFont="1" applyFill="1" applyBorder="1" applyAlignment="1">
      <alignment horizontal="center" vertical="center"/>
    </xf>
    <xf fontId="28" fillId="0" borderId="29" numFmtId="0" xfId="0" applyFont="1" applyBorder="1" applyAlignment="1">
      <alignment horizontal="center" vertical="center"/>
    </xf>
    <xf fontId="25" fillId="33" borderId="29" numFmtId="162" xfId="47" applyNumberFormat="1" applyFont="1" applyFill="1" applyBorder="1" applyAlignment="1">
      <alignment vertical="center" wrapText="1"/>
    </xf>
    <xf fontId="20" fillId="0" borderId="0" numFmtId="0" xfId="0" applyFont="1" applyAlignment="1">
      <alignment horizontal="center" vertical="center"/>
    </xf>
    <xf fontId="25" fillId="0" borderId="30" numFmtId="0" xfId="0" applyFont="1" applyBorder="1" applyAlignment="1">
      <alignment horizontal="center" vertical="top" wrapText="1"/>
    </xf>
    <xf fontId="26" fillId="0" borderId="0" numFmtId="0" xfId="0" applyFont="1" applyAlignment="1">
      <alignment horizontal="center" vertical="center" wrapText="1"/>
    </xf>
    <xf fontId="27" fillId="33" borderId="0" numFmtId="162" xfId="47" applyNumberFormat="1" applyFont="1" applyFill="1" applyAlignment="1">
      <alignment vertical="center" wrapText="1"/>
    </xf>
    <xf fontId="22" fillId="0" borderId="29" numFmtId="0" xfId="0" applyFont="1" applyBorder="1" applyAlignment="1">
      <alignment horizontal="center" vertical="top" wrapText="1"/>
    </xf>
    <xf fontId="20" fillId="0" borderId="29" numFmtId="0" xfId="0" applyFont="1" applyBorder="1"/>
    <xf fontId="26" fillId="0" borderId="29" numFmtId="164" xfId="0" applyNumberFormat="1" applyFont="1" applyBorder="1" applyAlignment="1">
      <alignment horizontal="center" vertical="center" wrapText="1"/>
    </xf>
    <xf fontId="26" fillId="0" borderId="29" numFmtId="2" xfId="0" applyNumberFormat="1" applyFont="1" applyBorder="1" applyAlignment="1">
      <alignment horizontal="center" vertical="center" wrapText="1"/>
    </xf>
    <xf fontId="26" fillId="0" borderId="29" numFmtId="49" xfId="0" applyNumberFormat="1" applyFont="1" applyBorder="1" applyAlignment="1">
      <alignment horizontal="center" vertical="center" wrapText="1"/>
    </xf>
    <xf fontId="25" fillId="33" borderId="29" numFmtId="162" xfId="47" applyNumberFormat="1" applyFont="1" applyFill="1" applyBorder="1" applyAlignment="1">
      <alignment horizontal="center" vertical="center" wrapText="1"/>
    </xf>
    <xf fontId="29" fillId="0" borderId="31" numFmtId="0" xfId="0" applyFont="1" applyBorder="1" applyAlignment="1">
      <alignment horizontal="left" vertical="top" wrapText="1"/>
    </xf>
    <xf fontId="29" fillId="0" borderId="32" numFmtId="0" xfId="0" applyFont="1" applyBorder="1" applyAlignment="1">
      <alignment horizontal="left" vertical="top" wrapText="1"/>
    </xf>
    <xf fontId="29" fillId="0" borderId="33" numFmtId="0" xfId="0" applyFont="1" applyBorder="1" applyAlignment="1">
      <alignment horizontal="left" vertical="top" wrapText="1"/>
    </xf>
    <xf fontId="25" fillId="35" borderId="16" numFmtId="162" xfId="47" applyNumberFormat="1" applyFont="1" applyFill="1" applyBorder="1" applyAlignment="1">
      <alignment horizontal="left" vertical="center" wrapText="1"/>
    </xf>
    <xf fontId="25" fillId="35" borderId="34" numFmtId="162" xfId="47" applyNumberFormat="1" applyFont="1" applyFill="1" applyBorder="1" applyAlignment="1">
      <alignment horizontal="left" vertical="center" wrapText="1"/>
    </xf>
    <xf fontId="25" fillId="0" borderId="35" numFmtId="0" xfId="0" applyFont="1" applyBorder="1" applyAlignment="1">
      <alignment horizontal="left" vertical="center"/>
    </xf>
    <xf fontId="25" fillId="35" borderId="36" numFmtId="0" xfId="0" applyFont="1" applyFill="1" applyBorder="1" applyAlignment="1">
      <alignment horizontal="left" vertical="center"/>
    </xf>
    <xf fontId="0" fillId="35" borderId="0" numFmtId="0" xfId="0" applyFill="1" applyAlignment="1">
      <alignment horizontal="left" vertical="center"/>
    </xf>
    <xf fontId="0" fillId="35" borderId="37" numFmtId="0" xfId="0" applyFill="1" applyBorder="1" applyAlignment="1">
      <alignment horizontal="left" vertical="center"/>
    </xf>
    <xf fontId="25" fillId="0" borderId="38" numFmtId="164" xfId="0" applyNumberFormat="1" applyFont="1" applyBorder="1" applyAlignment="1">
      <alignment vertical="center"/>
    </xf>
    <xf fontId="25" fillId="0" borderId="38" numFmtId="0" xfId="0" applyFont="1" applyBorder="1" applyAlignment="1">
      <alignment vertical="center"/>
    </xf>
    <xf fontId="25" fillId="0" borderId="39" numFmtId="2" xfId="0" applyNumberFormat="1" applyFont="1" applyBorder="1" applyAlignment="1">
      <alignment vertical="center"/>
    </xf>
    <xf fontId="25" fillId="0" borderId="0" numFmtId="0" xfId="0" applyFont="1" applyAlignment="1">
      <alignment horizontal="right" vertical="center"/>
    </xf>
    <xf fontId="25" fillId="0" borderId="40" numFmtId="0" xfId="0" applyFont="1" applyBorder="1" applyAlignment="1" applyProtection="1">
      <alignment vertical="top" wrapText="1"/>
      <protection locked="0"/>
    </xf>
    <xf fontId="25" fillId="0" borderId="0" numFmtId="164" xfId="0" applyNumberFormat="1" applyFont="1" applyAlignment="1">
      <alignment vertical="center"/>
    </xf>
    <xf fontId="25" fillId="0" borderId="0" numFmtId="0" xfId="0" applyFont="1" applyAlignment="1">
      <alignment vertical="center"/>
    </xf>
    <xf fontId="25" fillId="0" borderId="0" numFmtId="2" xfId="0" applyNumberFormat="1" applyFont="1" applyAlignment="1">
      <alignment vertical="center"/>
    </xf>
    <xf fontId="26" fillId="0" borderId="0" numFmtId="0" xfId="0" applyFont="1" applyAlignment="1">
      <alignment horizontal="center" vertical="top"/>
    </xf>
    <xf fontId="25" fillId="35" borderId="10" numFmtId="0" xfId="0" applyFont="1" applyFill="1" applyBorder="1" applyAlignment="1" applyProtection="1">
      <alignment vertical="top" wrapText="1"/>
      <protection locked="0"/>
    </xf>
    <xf fontId="25" fillId="35" borderId="11" numFmtId="0" xfId="0" applyFont="1" applyFill="1" applyBorder="1" applyAlignment="1" applyProtection="1">
      <alignment vertical="top" wrapText="1"/>
      <protection locked="0"/>
    </xf>
    <xf fontId="25" fillId="35" borderId="12" numFmtId="0" xfId="0" applyFont="1" applyFill="1" applyBorder="1" applyAlignment="1" applyProtection="1">
      <alignment vertical="top" wrapText="1"/>
      <protection locked="0"/>
    </xf>
    <xf fontId="25" fillId="0" borderId="0" numFmtId="0" xfId="0" applyFont="1" applyAlignment="1">
      <alignment vertical="center" wrapText="1"/>
    </xf>
    <xf fontId="20" fillId="0" borderId="0" numFmtId="0" xfId="0" applyFont="1" applyAlignment="1">
      <alignment vertical="center"/>
    </xf>
    <xf fontId="25" fillId="0" borderId="0" numFmtId="0" xfId="0" applyFont="1" applyAlignment="1" applyProtection="1">
      <alignment vertical="top" wrapText="1"/>
      <protection locked="0"/>
    </xf>
    <xf fontId="30" fillId="33" borderId="0" numFmtId="2" xfId="0" applyNumberFormat="1" applyFont="1" applyFill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20" fillId="0" borderId="0" numFmtId="0" xfId="0" applyFont="1" applyAlignment="1">
      <alignment horizontal="left"/>
    </xf>
    <xf fontId="25" fillId="0" borderId="0" numFmtId="0" xfId="0" applyFont="1" applyAlignment="1">
      <alignment horizontal="left"/>
    </xf>
    <xf fontId="26" fillId="0" borderId="0" numFmtId="0" xfId="0" applyFont="1"/>
    <xf fontId="20" fillId="0" borderId="0" numFmtId="0" xfId="0" applyFont="1" applyAlignment="1">
      <alignment wrapText="1"/>
    </xf>
    <xf fontId="25" fillId="0" borderId="0" numFmtId="0" xfId="0" applyFont="1" applyAlignment="1" applyProtection="1">
      <alignment horizontal="left" vertical="top" wrapText="1"/>
      <protection locked="0"/>
    </xf>
    <xf fontId="26" fillId="0" borderId="0" numFmtId="0" xfId="0" applyFont="1" applyAlignment="1" applyProtection="1">
      <alignment horizontal="left" vertical="top" wrapText="1"/>
      <protection locked="0"/>
    </xf>
    <xf fontId="26" fillId="0" borderId="0" numFmtId="0" xfId="0" applyFont="1" applyAlignment="1" applyProtection="1">
      <alignment wrapText="1"/>
      <protection locked="0"/>
    </xf>
    <xf fontId="26" fillId="0" borderId="0" numFmtId="165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31" fillId="0" borderId="0" numFmtId="0" xfId="0" applyFont="1" applyAlignment="1" applyProtection="1">
      <alignment vertical="center"/>
      <protection locked="0"/>
    </xf>
    <xf fontId="21" fillId="0" borderId="0" numFmtId="0" xfId="0" applyFont="1" applyAlignment="1" applyProtection="1">
      <alignment horizontal="left" vertical="top" wrapText="1"/>
      <protection locked="0"/>
    </xf>
    <xf fontId="21" fillId="0" borderId="0" numFmtId="0" xfId="0" applyFont="1" applyAlignment="1" applyProtection="1">
      <alignment wrapText="1"/>
      <protection locked="0"/>
    </xf>
    <xf fontId="21" fillId="0" borderId="0" numFmtId="165" xfId="0" applyNumberFormat="1" applyFont="1" applyAlignment="1" applyProtection="1">
      <alignment horizontal="center" vertical="center"/>
      <protection locked="0"/>
    </xf>
    <xf fontId="21" fillId="0" borderId="0" numFmtId="0" xfId="0" applyFont="1" applyAlignment="1" applyProtection="1">
      <alignment horizontal="center" wrapText="1"/>
      <protection locked="0"/>
    </xf>
    <xf fontId="21" fillId="0" borderId="0" numFmtId="0" xfId="0" applyFont="1" applyAlignment="1" applyProtection="1">
      <alignment vertical="center"/>
      <protection locked="0"/>
    </xf>
    <xf fontId="22" fillId="0" borderId="0" numFmtId="0" xfId="0" applyFont="1" applyAlignment="1">
      <alignment horizontal="left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0</xdr:colOff>
      <xdr:row>4</xdr:row>
      <xdr:rowOff>954434</xdr:rowOff>
    </xdr:from>
    <xdr:to>
      <xdr:col>11</xdr:col>
      <xdr:colOff>18836</xdr:colOff>
      <xdr:row>4</xdr:row>
      <xdr:rowOff>1301501</xdr:rowOff>
    </xdr:to>
    <xdr:pic>
      <xdr:nvPicPr>
        <xdr:cNvPr id="2862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18454</xdr:colOff>
      <xdr:row>4</xdr:row>
      <xdr:rowOff>922883</xdr:rowOff>
    </xdr:from>
    <xdr:to>
      <xdr:col>9</xdr:col>
      <xdr:colOff>979251</xdr:colOff>
      <xdr:row>4</xdr:row>
      <xdr:rowOff>1364605</xdr:rowOff>
    </xdr:to>
    <xdr:pic>
      <xdr:nvPicPr>
        <xdr:cNvPr id="2863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161143</xdr:colOff>
      <xdr:row>4</xdr:row>
      <xdr:rowOff>1404043</xdr:rowOff>
    </xdr:from>
    <xdr:to>
      <xdr:col>13</xdr:col>
      <xdr:colOff>2197000</xdr:colOff>
      <xdr:row>4</xdr:row>
      <xdr:rowOff>1924645</xdr:rowOff>
    </xdr:to>
    <xdr:pic>
      <xdr:nvPicPr>
        <xdr:cNvPr id="2864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1298227</xdr:colOff>
      <xdr:row>4</xdr:row>
      <xdr:rowOff>1088528</xdr:rowOff>
    </xdr:from>
    <xdr:to>
      <xdr:col>13</xdr:col>
      <xdr:colOff>1443483</xdr:colOff>
      <xdr:row>4</xdr:row>
      <xdr:rowOff>1317277</xdr:rowOff>
    </xdr:to>
    <xdr:pic>
      <xdr:nvPicPr>
        <xdr:cNvPr id="2865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70" workbookViewId="0">
      <selection activeCell="I9" activeCellId="0" sqref="I9"/>
    </sheetView>
  </sheetViews>
  <sheetFormatPr baseColWidth="8" defaultRowHeight="12.75" customHeight="1"/>
  <cols>
    <col customWidth="1" min="1" max="1" style="1" width="3.1406200000000002"/>
    <col customWidth="1" min="2" max="2" style="1" width="39.285200000000003"/>
    <col customWidth="1" min="3" max="3" style="1" width="7.5703100000000001"/>
    <col customWidth="1" min="4" max="4" style="1" width="8.8554700000000004"/>
    <col customWidth="1" min="5" max="5" style="1" width="16.140599999999999"/>
    <col customWidth="1" min="6" max="6" style="1" width="18.28125"/>
    <col customWidth="1" min="7" max="7" style="1" width="17.00390625"/>
    <col customWidth="1" min="8" max="8" style="1" width="10.140599999999999"/>
    <col customWidth="1" min="9" max="9" style="1" width="15.5703"/>
    <col customWidth="1" min="10" max="10" style="1" width="18.425799999999999"/>
    <col customWidth="1" min="11" max="11" style="1" width="20"/>
    <col customWidth="1" min="12" max="12" style="1" width="17.710899999999999"/>
    <col customWidth="1" min="13" max="13" style="1" width="9.8554700000000004"/>
    <col customWidth="1" min="14" max="14" style="1" width="36.855499999999999"/>
    <col customWidth="1" min="15" max="15" style="1" width="21.5703"/>
    <col customWidth="1" min="16" max="257" style="1" width="9.1406200000000002"/>
  </cols>
  <sheetData>
    <row r="1" ht="20.25" customHeight="1"/>
    <row r="2" s="2" customFormat="1" ht="36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="2" customFormat="1" ht="96.75" customHeight="1">
      <c r="A3" s="3"/>
      <c r="B3" s="4" t="s">
        <v>1</v>
      </c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5"/>
    </row>
    <row r="4" ht="39" customHeight="1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/>
      <c r="G4" s="12"/>
      <c r="H4" s="12"/>
      <c r="I4" s="13" t="s">
        <v>8</v>
      </c>
      <c r="J4" s="13"/>
      <c r="K4" s="13"/>
      <c r="L4" s="14" t="s">
        <v>9</v>
      </c>
      <c r="M4" s="15"/>
      <c r="N4" s="16"/>
    </row>
    <row r="5" ht="159" customHeight="1">
      <c r="A5" s="17"/>
      <c r="B5" s="18"/>
      <c r="C5" s="18"/>
      <c r="D5" s="18"/>
      <c r="E5" s="19" t="s">
        <v>10</v>
      </c>
      <c r="F5" s="19" t="s">
        <v>11</v>
      </c>
      <c r="G5" s="19" t="s">
        <v>12</v>
      </c>
      <c r="H5" s="20" t="s">
        <v>13</v>
      </c>
      <c r="I5" s="20" t="s">
        <v>14</v>
      </c>
      <c r="J5" s="21" t="s">
        <v>15</v>
      </c>
      <c r="K5" s="21" t="s">
        <v>16</v>
      </c>
      <c r="L5" s="22" t="s">
        <v>17</v>
      </c>
      <c r="M5" s="23"/>
      <c r="N5" s="24" t="s">
        <v>18</v>
      </c>
    </row>
    <row r="6" ht="61.5" customHeight="1">
      <c r="A6" s="25">
        <v>1</v>
      </c>
      <c r="B6" s="26" t="s">
        <v>19</v>
      </c>
      <c r="C6" s="26" t="s">
        <v>20</v>
      </c>
      <c r="D6" s="27">
        <v>1</v>
      </c>
      <c r="E6" s="28">
        <v>6000</v>
      </c>
      <c r="F6" s="28">
        <v>6000</v>
      </c>
      <c r="G6" s="28">
        <v>6000</v>
      </c>
      <c r="H6" s="29" t="s">
        <v>21</v>
      </c>
      <c r="I6" s="30">
        <f t="shared" ref="I6:I7" si="0">(E6+F6+G6)/3</f>
        <v>6000</v>
      </c>
      <c r="J6" s="31">
        <f t="shared" ref="J6:J7" si="1">SQRT(((SUM((POWER(G6-I6,2)),(POWER(F6-I6,2)),(POWER(E6-I6,2)))/(COLUMNS(E6:G6)-1))))</f>
        <v>0</v>
      </c>
      <c r="K6" s="31">
        <f t="shared" ref="K6:K7" si="2">J6/I6*100</f>
        <v>0</v>
      </c>
      <c r="L6" s="32">
        <f t="shared" ref="L6:L7" si="3">ROUND((E6+F6+G6)/3,2)</f>
        <v>6000</v>
      </c>
      <c r="M6" s="33"/>
      <c r="N6" s="34">
        <f t="shared" ref="N6:N7" si="4">L6*D6</f>
        <v>6000</v>
      </c>
      <c r="O6" s="35"/>
    </row>
    <row r="7" ht="62.25" customHeight="1">
      <c r="A7" s="36">
        <v>2</v>
      </c>
      <c r="B7" s="26" t="s">
        <v>19</v>
      </c>
      <c r="C7" s="37" t="s">
        <v>20</v>
      </c>
      <c r="D7" s="27">
        <v>1</v>
      </c>
      <c r="E7" s="38">
        <v>10000</v>
      </c>
      <c r="F7" s="28">
        <v>10000</v>
      </c>
      <c r="G7" s="38">
        <v>10000</v>
      </c>
      <c r="H7" s="29" t="s">
        <v>21</v>
      </c>
      <c r="I7" s="30">
        <f t="shared" si="0"/>
        <v>10000</v>
      </c>
      <c r="J7" s="31">
        <f t="shared" si="1"/>
        <v>0</v>
      </c>
      <c r="K7" s="31">
        <f t="shared" si="2"/>
        <v>0</v>
      </c>
      <c r="L7" s="32">
        <f t="shared" si="3"/>
        <v>10000</v>
      </c>
      <c r="M7" s="33"/>
      <c r="N7" s="34">
        <f t="shared" si="4"/>
        <v>10000</v>
      </c>
      <c r="O7" s="35"/>
    </row>
    <row r="8" ht="27" customHeight="1">
      <c r="A8" s="36"/>
      <c r="B8" s="39" t="s">
        <v>22</v>
      </c>
      <c r="C8" s="40"/>
      <c r="D8" s="26"/>
      <c r="E8" s="41"/>
      <c r="F8" s="41"/>
      <c r="G8" s="41"/>
      <c r="H8" s="42"/>
      <c r="I8" s="43"/>
      <c r="J8" s="43"/>
      <c r="K8" s="43"/>
      <c r="L8" s="43"/>
      <c r="M8" s="43"/>
      <c r="N8" s="44">
        <f>SUM(N6:N7)</f>
        <v>16000</v>
      </c>
      <c r="O8" s="1"/>
    </row>
    <row r="9" ht="105" customHeight="1">
      <c r="A9" s="36"/>
      <c r="B9" s="45" t="s">
        <v>23</v>
      </c>
      <c r="C9" s="46"/>
      <c r="D9" s="46"/>
      <c r="E9" s="46"/>
      <c r="F9" s="46"/>
      <c r="G9" s="46"/>
      <c r="H9" s="47"/>
      <c r="I9" s="48" t="s">
        <v>24</v>
      </c>
      <c r="J9" s="48"/>
      <c r="K9" s="48"/>
      <c r="L9" s="48"/>
      <c r="M9" s="48"/>
      <c r="N9" s="49">
        <f>SUM(N6:N8)</f>
        <v>32000</v>
      </c>
    </row>
    <row r="10" ht="27" customHeight="1">
      <c r="A10" s="50"/>
      <c r="B10" s="51" t="s">
        <v>25</v>
      </c>
      <c r="C10" s="52"/>
      <c r="D10" s="52"/>
      <c r="E10" s="52"/>
      <c r="F10" s="52"/>
      <c r="G10" s="52"/>
      <c r="H10" s="53"/>
      <c r="I10" s="54"/>
      <c r="J10" s="55"/>
      <c r="K10" s="55"/>
      <c r="L10" s="55"/>
      <c r="M10" s="55"/>
      <c r="N10" s="56"/>
    </row>
    <row r="11" ht="27" customHeight="1">
      <c r="A11" s="57"/>
      <c r="B11" s="58"/>
      <c r="C11" s="58"/>
      <c r="D11" s="58"/>
      <c r="E11" s="58"/>
      <c r="F11" s="58"/>
      <c r="G11" s="58"/>
      <c r="H11" s="58"/>
      <c r="I11" s="59"/>
      <c r="J11" s="60"/>
      <c r="K11" s="60"/>
      <c r="L11" s="60"/>
      <c r="M11" s="60"/>
      <c r="N11" s="61"/>
    </row>
    <row r="12" s="62" customFormat="1" ht="26.25" customHeight="1">
      <c r="A12" s="57"/>
      <c r="B12" s="63" t="s">
        <v>26</v>
      </c>
      <c r="C12" s="64"/>
      <c r="D12" s="64"/>
      <c r="E12" s="64"/>
      <c r="F12" s="64"/>
      <c r="G12" s="64"/>
      <c r="H12" s="65"/>
      <c r="I12" s="59"/>
      <c r="J12" s="60"/>
      <c r="K12" s="60"/>
      <c r="L12" s="60"/>
      <c r="M12" s="66"/>
      <c r="N12" s="61"/>
    </row>
    <row r="13" s="67" customFormat="1" ht="30" customHeight="1">
      <c r="A13" s="57"/>
      <c r="B13" s="68"/>
      <c r="C13" s="68"/>
      <c r="D13" s="68"/>
      <c r="E13" s="68"/>
      <c r="F13" s="68"/>
      <c r="G13" s="68"/>
      <c r="H13" s="68"/>
      <c r="I13" s="59"/>
      <c r="J13" s="60"/>
      <c r="K13" s="60"/>
      <c r="L13" s="60"/>
      <c r="M13" s="69"/>
      <c r="N13" s="61"/>
    </row>
    <row r="14" s="67" customFormat="1" ht="30" customHeight="1">
      <c r="A14" s="57"/>
      <c r="B14" s="70"/>
      <c r="C14" s="70"/>
      <c r="D14" s="70"/>
      <c r="E14" s="71"/>
      <c r="F14" s="71"/>
      <c r="G14" s="71"/>
      <c r="H14" s="57"/>
      <c r="I14" s="61"/>
      <c r="J14" s="60"/>
      <c r="K14" s="60"/>
      <c r="L14" s="60"/>
      <c r="M14" s="69"/>
      <c r="N14" s="61"/>
    </row>
    <row r="15" s="67" customFormat="1" ht="30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69"/>
      <c r="N15" s="72"/>
    </row>
    <row r="16" s="67" customFormat="1" ht="30" customHeight="1">
      <c r="A16" s="73"/>
      <c r="B16" s="73"/>
      <c r="C16" s="74"/>
      <c r="D16" s="74"/>
      <c r="E16" s="74"/>
      <c r="F16" s="74"/>
      <c r="G16" s="74"/>
      <c r="H16" s="1"/>
      <c r="I16" s="1"/>
      <c r="J16" s="1"/>
      <c r="K16" s="1"/>
      <c r="L16" s="1"/>
      <c r="M16" s="75"/>
      <c r="N16" s="1"/>
    </row>
    <row r="17" s="67" customFormat="1" ht="30" customHeight="1">
      <c r="A17" s="76"/>
      <c r="B17" s="77"/>
      <c r="C17" s="77"/>
      <c r="D17" s="74"/>
      <c r="E17" s="78"/>
      <c r="F17" s="79"/>
      <c r="G17" s="80"/>
      <c r="H17" s="81"/>
      <c r="I17" s="81"/>
      <c r="J17" s="81"/>
      <c r="K17" s="81"/>
      <c r="L17" s="81"/>
      <c r="M17" s="81"/>
      <c r="N17" s="81"/>
    </row>
    <row r="18" ht="28.5" customHeight="1">
      <c r="A18" s="77"/>
      <c r="B18" s="77"/>
      <c r="C18" s="77"/>
      <c r="D18" s="74"/>
      <c r="E18" s="78"/>
      <c r="F18" s="79"/>
      <c r="G18" s="80"/>
      <c r="H18" s="81"/>
      <c r="I18" s="81"/>
      <c r="J18" s="81"/>
      <c r="K18" s="81"/>
      <c r="L18" s="81"/>
      <c r="M18" s="81"/>
      <c r="N18" s="81"/>
    </row>
    <row r="19" ht="15.75" customHeight="1">
      <c r="A19" s="82"/>
      <c r="B19" s="82"/>
      <c r="C19" s="82"/>
      <c r="D19" s="2"/>
      <c r="E19" s="83"/>
      <c r="F19" s="84"/>
      <c r="G19" s="85"/>
      <c r="H19" s="86"/>
      <c r="I19" s="86"/>
      <c r="J19" s="86"/>
      <c r="K19" s="86"/>
      <c r="L19" s="86"/>
      <c r="M19" s="86"/>
      <c r="N19" s="86"/>
    </row>
    <row r="20" s="81" customFormat="1" ht="17.25">
      <c r="A20" s="87"/>
      <c r="B20" s="8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="81" customFormat="1" ht="11.25" customHeight="1">
      <c r="A21" s="77"/>
      <c r="B21" s="77"/>
      <c r="C21" s="77"/>
      <c r="D21" s="74"/>
      <c r="E21" s="78"/>
      <c r="F21" s="79"/>
      <c r="G21" s="80"/>
    </row>
    <row r="22" s="86" customFormat="1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="2" customFormat="1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="81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ht="12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7" ht="26.25" customHeight="1"/>
    <row r="28" ht="24.75" customHeight="1"/>
  </sheetData>
  <mergeCells count="24">
    <mergeCell ref="A2:N2"/>
    <mergeCell ref="C3:L3"/>
    <mergeCell ref="A4:A5"/>
    <mergeCell ref="B4:B5"/>
    <mergeCell ref="C4:C5"/>
    <mergeCell ref="D4:D5"/>
    <mergeCell ref="E4:G4"/>
    <mergeCell ref="I4:K4"/>
    <mergeCell ref="L4:N4"/>
    <mergeCell ref="L5:M5"/>
    <mergeCell ref="L6:M6"/>
    <mergeCell ref="L7:M7"/>
    <mergeCell ref="I8:M8"/>
    <mergeCell ref="B9:H9"/>
    <mergeCell ref="I9:N9"/>
    <mergeCell ref="B10:H10"/>
    <mergeCell ref="B11:H11"/>
    <mergeCell ref="B12:H12"/>
    <mergeCell ref="B13:H13"/>
    <mergeCell ref="B14:G14"/>
    <mergeCell ref="A16:B16"/>
    <mergeCell ref="A17:C17"/>
    <mergeCell ref="A20:B20"/>
    <mergeCell ref="A21:C21"/>
  </mergeCells>
  <printOptions headings="0" gridLines="0"/>
  <pageMargins left="0.11811000000000001" right="0.11811000000000001" top="0.11811000000000001" bottom="0.11811000000000001" header="0.11811000000000001" footer="0.11811000000000001"/>
  <pageSetup paperSize="9" scale="59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Евдокимова</cp:lastModifiedBy>
  <cp:revision>16</cp:revision>
  <dcterms:created xsi:type="dcterms:W3CDTF">2014-01-15T18:15:00Z</dcterms:created>
  <dcterms:modified xsi:type="dcterms:W3CDTF">2026-05-22T00:53:22Z</dcterms:modified>
  <cp:version>1048576</cp:version>
</cp:coreProperties>
</file>