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60" windowWidth="16380" windowHeight="7830" tabRatio="249"/>
  </bookViews>
  <sheets>
    <sheet name="НМЦК" sheetId="5" r:id="rId1"/>
  </sheets>
  <definedNames>
    <definedName name="_xlnm.Print_Area" localSheetId="0">НМЦК!$A$1:$N$53</definedName>
  </definedNames>
  <calcPr calcId="125725" refMode="R1C1"/>
</workbook>
</file>

<file path=xl/calcChain.xml><?xml version="1.0" encoding="utf-8"?>
<calcChain xmlns="http://schemas.openxmlformats.org/spreadsheetml/2006/main">
  <c r="F49" i="5"/>
  <c r="L15"/>
  <c r="L16"/>
  <c r="L17"/>
  <c r="L18"/>
  <c r="L19"/>
  <c r="L20"/>
  <c r="M18"/>
  <c r="N18" s="1"/>
  <c r="M19"/>
  <c r="N19" s="1"/>
  <c r="M20"/>
  <c r="N20" s="1"/>
  <c r="M17"/>
  <c r="N17" s="1"/>
  <c r="M16"/>
  <c r="N16" s="1"/>
  <c r="M15" l="1"/>
  <c r="N15" s="1"/>
</calcChain>
</file>

<file path=xl/sharedStrings.xml><?xml version="1.0" encoding="utf-8"?>
<sst xmlns="http://schemas.openxmlformats.org/spreadsheetml/2006/main" count="63" uniqueCount="58">
  <si>
    <t>начальной (максимальной) цены контракта</t>
  </si>
  <si>
    <t>Среднеквадратичное отклонение</t>
  </si>
  <si>
    <t>Коэффициент вариации</t>
  </si>
  <si>
    <t>№ п/п</t>
  </si>
  <si>
    <t>Общая средняя цена</t>
  </si>
  <si>
    <t>Средняя цена единицы товара</t>
  </si>
  <si>
    <t>ОБОСНОВАНИЕ</t>
  </si>
  <si>
    <t>Приложение 1.</t>
  </si>
  <si>
    <t>НМЦК1</t>
  </si>
  <si>
    <t>мнн</t>
  </si>
  <si>
    <t>Расчёт НМЦК выполнен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(утв. приказом Министерства экономического развития РФ от 2 октября 2013 г. № 567)</t>
  </si>
  <si>
    <t>1.   Расчет коэффициента вариации</t>
  </si>
  <si>
    <t>V — коэффициент вариации</t>
  </si>
  <si>
    <t>Ϭ — среднеквадратичное отклонение</t>
  </si>
  <si>
    <t>Цi - цена  единицы товара, работы, услуги, указанная в источнике  с номером i</t>
  </si>
  <si>
    <r>
      <t>&lt;</t>
    </r>
    <r>
      <rPr>
        <i/>
        <sz val="9"/>
        <color rgb="FF000000"/>
        <rFont val="Times New Roman"/>
        <family val="1"/>
        <charset val="1"/>
      </rPr>
      <t>ц</t>
    </r>
    <r>
      <rPr>
        <sz val="9"/>
        <color rgb="FF000000"/>
        <rFont val="Times New Roman"/>
        <family val="1"/>
        <charset val="1"/>
      </rPr>
      <t>&gt; - средняя арифметическая величина цены единицы товара, работы, услуги</t>
    </r>
  </si>
  <si>
    <t>n -  количество значений, используемых в расчете</t>
  </si>
  <si>
    <t>Коэффициент вариации меньше 33 %. Следовательно цены принимаются однородными.</t>
  </si>
  <si>
    <t>2. Расчет НМЦК</t>
  </si>
  <si>
    <t>V — Объём закупаемого товара</t>
  </si>
  <si>
    <t>n -  количествозначений, используемых в расчете</t>
  </si>
  <si>
    <t>Цi — цена единицы товара</t>
  </si>
  <si>
    <t>НМЦК=</t>
  </si>
  <si>
    <t>Лекарственная форма в соответствии с ЕСКЛП</t>
  </si>
  <si>
    <t>Единица измерения Товара в соответствии с ЕСКЛП (ПЕ)</t>
  </si>
  <si>
    <t>Количество в единицах измерения Товара</t>
  </si>
  <si>
    <t>КТРУ</t>
  </si>
  <si>
    <t>Расчет начальной (максимальной) цены контракта методом сопоставимых рыночных цен
Начальная (максимальная) цена контракта рассчитывается по формуле в совокупности по каждому наименованию    
                                                                       ,  где 
                     НМЦК рын  начальная (максимальная) цена контракта, определяемая методом сопоставимых рыночных цен (анализа рынка);
                      n - количество значений, используемых в расчете;
                      v - количество (объем) закупаемого товара (работы, услуги);
                      i - номер источника ценовой информации;
                     Цi цена единицы товара, работы, услуги, представленная в источнике с номером.</t>
  </si>
  <si>
    <t>Дозировка</t>
  </si>
  <si>
    <t>10 мг/мл</t>
  </si>
  <si>
    <t>Кубический сантиметр; миллилитр</t>
  </si>
  <si>
    <t xml:space="preserve">Предложение 1 </t>
  </si>
  <si>
    <t xml:space="preserve">Предложение 2 </t>
  </si>
  <si>
    <t xml:space="preserve">Предложение 3 </t>
  </si>
  <si>
    <t>Старший инспектор-провизор ОМСМТиИО ФКУЗ МСЧ-39 ФСИН России                                                      К.В. Кортишко</t>
  </si>
  <si>
    <t>21.20.10.143-000008-1-00036-0000000000000</t>
  </si>
  <si>
    <t>ДИКЛОФЕНАК</t>
  </si>
  <si>
    <t>КЕТОРОЛАК</t>
  </si>
  <si>
    <t>ФУРОСЕМИД</t>
  </si>
  <si>
    <t>шт</t>
  </si>
  <si>
    <t>10мг</t>
  </si>
  <si>
    <t>50мг</t>
  </si>
  <si>
    <t>РАСТВОР ДЛЯ ИНЪЕКЦИЙ</t>
  </si>
  <si>
    <t>ТАБЛЕТКИ, ПОКРЫТЫЕ ОБОЛОЧКОЙ</t>
  </si>
  <si>
    <t xml:space="preserve">ТАБЛЕТКИ, ПОКРЫТЫЕ ОБОЛОЧКОЙ
КАПСУЛЫ
</t>
  </si>
  <si>
    <t>21.20.10.149-000001-1-00043-0000000000000
21.20.10.149-000001-1-00070-0000000000000</t>
  </si>
  <si>
    <t>21.20.10.180-000001-1-00015-0000000000000</t>
  </si>
  <si>
    <t>21.20.10.221-000002-1-00059-0000000000000</t>
  </si>
  <si>
    <t>21.20.10.221-000001-1-00074-0000000000000
21.20.10.221-000001-1-00103-0000000000000
21.20.10.221-000001-1-00053-0000000000000</t>
  </si>
  <si>
    <t>АТОРВАСТАТИН</t>
  </si>
  <si>
    <t>ДЕКСАМЕТАЗОН</t>
  </si>
  <si>
    <t xml:space="preserve">АЦЕТИЛСАЛИЦИЛОВАЯ КИСЛОТА+КОФЕИН+
ПАРАЦЕТАМОЛ
</t>
  </si>
  <si>
    <t xml:space="preserve">ТАБЛЕТКИ
ТАБЛЕТКИ, ДИСПЕРГИРУЕМЫЕ В ПОЛОСТИ РТА
ТАБЛЕТКИ, ПОКРЫТЫЕ ОБОЛОЧКОЙ
</t>
  </si>
  <si>
    <t>21.20.10.232-000006-1-00206-0000000000000
21.20.10.232-000006-1-00113-0000000000000
21.20.10.232-000006-1-00342-0000000000000
21.20.10.232-000006-1-00347-0000000000000</t>
  </si>
  <si>
    <t xml:space="preserve">ТАБЛЕТКИ
КАПСУЛЫ
ТАБЛЕТКИ, ПОКРЫТЫЕ ОБОЛОЧКОЙ
ТАБЛЕТКИ
</t>
  </si>
  <si>
    <t xml:space="preserve">10мг </t>
  </si>
  <si>
    <t>4мг/мл</t>
  </si>
  <si>
    <t xml:space="preserve">240 мг+27.5 мг+180 мг
240 мг+27.45 мг+180 мг
240 мг+27.3 мг+180 мг
240 мг+27.3 мг+180 мг
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</si>
</sst>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9"/>
      <name val="Times New Roman"/>
      <family val="1"/>
      <charset val="1"/>
    </font>
    <font>
      <b/>
      <sz val="9"/>
      <name val="Times New Roman"/>
      <family val="1"/>
      <charset val="1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1"/>
      <name val="PT Astra Serif"/>
      <family val="1"/>
      <charset val="204"/>
    </font>
    <font>
      <sz val="9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3" fillId="0" borderId="0" xfId="0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2" fontId="2" fillId="0" borderId="0" xfId="0" applyNumberFormat="1" applyFont="1" applyBorder="1" applyAlignment="1">
      <alignment vertical="center"/>
    </xf>
    <xf numFmtId="2" fontId="2" fillId="0" borderId="0" xfId="0" applyNumberFormat="1" applyFont="1" applyAlignment="1">
      <alignment horizontal="left" wrapText="1"/>
    </xf>
    <xf numFmtId="0" fontId="9" fillId="0" borderId="0" xfId="0" applyFont="1"/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justify" vertical="top"/>
    </xf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center" vertical="top"/>
    </xf>
    <xf numFmtId="10" fontId="3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2" fontId="3" fillId="0" borderId="1" xfId="0" applyNumberFormat="1" applyFont="1" applyFill="1" applyBorder="1" applyAlignment="1">
      <alignment horizontal="center" vertical="top"/>
    </xf>
    <xf numFmtId="10" fontId="3" fillId="0" borderId="1" xfId="0" applyNumberFormat="1" applyFont="1" applyFill="1" applyBorder="1" applyAlignment="1">
      <alignment horizontal="center" vertical="top"/>
    </xf>
    <xf numFmtId="0" fontId="0" fillId="0" borderId="0" xfId="0" applyFill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/>
    </xf>
    <xf numFmtId="10" fontId="3" fillId="0" borderId="0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justify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957793</xdr:colOff>
      <xdr:row>27</xdr:row>
      <xdr:rowOff>140229</xdr:rowOff>
    </xdr:from>
    <xdr:to>
      <xdr:col>3</xdr:col>
      <xdr:colOff>494108</xdr:colOff>
      <xdr:row>31</xdr:row>
      <xdr:rowOff>60586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3710" y="19264312"/>
          <a:ext cx="1377815" cy="555357"/>
        </a:xfrm>
        <a:prstGeom prst="rect">
          <a:avLst/>
        </a:prstGeom>
      </xdr:spPr>
    </xdr:pic>
    <xdr:clientData/>
  </xdr:twoCellAnchor>
  <xdr:twoCellAnchor editAs="oneCell">
    <xdr:from>
      <xdr:col>2</xdr:col>
      <xdr:colOff>735541</xdr:colOff>
      <xdr:row>33</xdr:row>
      <xdr:rowOff>153459</xdr:rowOff>
    </xdr:from>
    <xdr:to>
      <xdr:col>3</xdr:col>
      <xdr:colOff>466945</xdr:colOff>
      <xdr:row>37</xdr:row>
      <xdr:rowOff>67721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01458" y="20230042"/>
          <a:ext cx="1572904" cy="549262"/>
        </a:xfrm>
        <a:prstGeom prst="rect">
          <a:avLst/>
        </a:prstGeom>
      </xdr:spPr>
    </xdr:pic>
    <xdr:clientData/>
  </xdr:twoCellAnchor>
  <xdr:twoCellAnchor editAs="oneCell">
    <xdr:from>
      <xdr:col>2</xdr:col>
      <xdr:colOff>927364</xdr:colOff>
      <xdr:row>41</xdr:row>
      <xdr:rowOff>154781</xdr:rowOff>
    </xdr:from>
    <xdr:to>
      <xdr:col>3</xdr:col>
      <xdr:colOff>670961</xdr:colOff>
      <xdr:row>45</xdr:row>
      <xdr:rowOff>30622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3281" y="13701448"/>
          <a:ext cx="1585097" cy="51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view="pageBreakPreview" topLeftCell="A22" zoomScale="90" zoomScaleNormal="100" zoomScaleSheetLayoutView="90" workbookViewId="0">
      <selection activeCell="E20" sqref="E20"/>
    </sheetView>
  </sheetViews>
  <sheetFormatPr defaultRowHeight="12.75"/>
  <cols>
    <col min="1" max="1" width="9.140625" style="5"/>
    <col min="2" max="2" width="27.7109375" style="27" customWidth="1"/>
    <col min="3" max="3" width="27.5703125" customWidth="1"/>
    <col min="4" max="4" width="36.140625" customWidth="1"/>
    <col min="5" max="5" width="19.7109375" style="20" customWidth="1"/>
    <col min="6" max="6" width="17.85546875" customWidth="1"/>
    <col min="7" max="7" width="12.140625" customWidth="1"/>
    <col min="8" max="8" width="13.85546875" style="6" customWidth="1"/>
    <col min="9" max="9" width="12.5703125" style="6" customWidth="1"/>
    <col min="10" max="10" width="13.42578125" style="6" customWidth="1"/>
    <col min="11" max="11" width="14.28515625" style="6" customWidth="1"/>
    <col min="12" max="12" width="13.5703125" style="8" customWidth="1"/>
    <col min="13" max="13" width="14.28515625" style="6" customWidth="1"/>
    <col min="14" max="14" width="13.140625" style="10" customWidth="1"/>
    <col min="15" max="15" width="18" customWidth="1"/>
    <col min="16" max="16" width="16.28515625" customWidth="1"/>
  </cols>
  <sheetData>
    <row r="1" spans="1:14">
      <c r="L1" s="79" t="s">
        <v>7</v>
      </c>
      <c r="M1" s="79"/>
      <c r="N1" s="79"/>
    </row>
    <row r="2" spans="1:14" ht="27" customHeight="1">
      <c r="L2" s="82"/>
      <c r="M2" s="82"/>
      <c r="N2" s="82"/>
    </row>
    <row r="3" spans="1:14" ht="24" customHeight="1">
      <c r="C3" s="80" t="s">
        <v>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>
      <c r="C4" s="81" t="s">
        <v>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4">
      <c r="A5" s="83" t="s">
        <v>8</v>
      </c>
      <c r="B5" s="83"/>
      <c r="C5" s="83"/>
      <c r="D5" s="9"/>
      <c r="E5" s="18"/>
      <c r="F5" s="2"/>
    </row>
    <row r="6" spans="1:14" ht="13.15" customHeight="1">
      <c r="A6" s="76" t="s">
        <v>27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4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4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4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</row>
    <row r="13" spans="1:14" ht="79.900000000000006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</row>
    <row r="14" spans="1:14" ht="48">
      <c r="A14" s="24" t="s">
        <v>3</v>
      </c>
      <c r="B14" s="45" t="s">
        <v>26</v>
      </c>
      <c r="C14" s="42" t="s">
        <v>9</v>
      </c>
      <c r="D14" s="43" t="s">
        <v>23</v>
      </c>
      <c r="E14" s="44" t="s">
        <v>28</v>
      </c>
      <c r="F14" s="43" t="s">
        <v>24</v>
      </c>
      <c r="G14" s="30" t="s">
        <v>25</v>
      </c>
      <c r="H14" s="25" t="s">
        <v>31</v>
      </c>
      <c r="I14" s="25" t="s">
        <v>32</v>
      </c>
      <c r="J14" s="25" t="s">
        <v>33</v>
      </c>
      <c r="K14" s="25" t="s">
        <v>5</v>
      </c>
      <c r="L14" s="25" t="s">
        <v>4</v>
      </c>
      <c r="M14" s="25" t="s">
        <v>1</v>
      </c>
      <c r="N14" s="26" t="s">
        <v>2</v>
      </c>
    </row>
    <row r="15" spans="1:14" s="50" customFormat="1" ht="48">
      <c r="A15" s="46">
        <v>1</v>
      </c>
      <c r="B15" s="62" t="s">
        <v>45</v>
      </c>
      <c r="C15" s="63" t="s">
        <v>49</v>
      </c>
      <c r="D15" s="47" t="s">
        <v>44</v>
      </c>
      <c r="E15" s="65" t="s">
        <v>55</v>
      </c>
      <c r="F15" s="64" t="s">
        <v>39</v>
      </c>
      <c r="G15" s="64">
        <v>7200</v>
      </c>
      <c r="H15" s="66">
        <v>2.16</v>
      </c>
      <c r="I15" s="67">
        <v>2.44</v>
      </c>
      <c r="J15" s="48">
        <v>2.2200000000000002</v>
      </c>
      <c r="K15" s="67">
        <v>2.27</v>
      </c>
      <c r="L15" s="48">
        <f t="shared" ref="L15:L20" si="0">G15*K15</f>
        <v>16344</v>
      </c>
      <c r="M15" s="48">
        <f t="shared" ref="M15" si="1">STDEV(H15:K15)</f>
        <v>0.12038133853162522</v>
      </c>
      <c r="N15" s="49">
        <f t="shared" ref="N15" si="2">M15/K15</f>
        <v>5.3031426665914191E-2</v>
      </c>
    </row>
    <row r="16" spans="1:14" s="50" customFormat="1" ht="24">
      <c r="A16" s="61">
        <v>2</v>
      </c>
      <c r="B16" s="63" t="s">
        <v>46</v>
      </c>
      <c r="C16" s="63" t="s">
        <v>50</v>
      </c>
      <c r="D16" s="63" t="s">
        <v>42</v>
      </c>
      <c r="E16" s="65" t="s">
        <v>56</v>
      </c>
      <c r="F16" s="64" t="s">
        <v>30</v>
      </c>
      <c r="G16" s="64">
        <v>900</v>
      </c>
      <c r="H16" s="66">
        <v>15.5</v>
      </c>
      <c r="I16" s="67">
        <v>15.56</v>
      </c>
      <c r="J16" s="48">
        <v>15.56</v>
      </c>
      <c r="K16" s="67">
        <v>15.54</v>
      </c>
      <c r="L16" s="48">
        <f t="shared" si="0"/>
        <v>13986</v>
      </c>
      <c r="M16" s="48">
        <f t="shared" ref="M16:M20" si="3">STDEV(H16:K16)</f>
        <v>2.8284271247462134E-2</v>
      </c>
      <c r="N16" s="49">
        <f t="shared" ref="N16:N20" si="4">M16/K16</f>
        <v>1.8200946748688632E-3</v>
      </c>
    </row>
    <row r="17" spans="1:14" s="50" customFormat="1" ht="24">
      <c r="A17" s="61">
        <v>3</v>
      </c>
      <c r="B17" s="63" t="s">
        <v>47</v>
      </c>
      <c r="C17" s="63" t="s">
        <v>36</v>
      </c>
      <c r="D17" s="63" t="s">
        <v>43</v>
      </c>
      <c r="E17" s="65" t="s">
        <v>41</v>
      </c>
      <c r="F17" s="64" t="s">
        <v>39</v>
      </c>
      <c r="G17" s="64">
        <v>6000</v>
      </c>
      <c r="H17" s="66">
        <v>2.62</v>
      </c>
      <c r="I17" s="67">
        <v>2.63</v>
      </c>
      <c r="J17" s="48">
        <v>2.63</v>
      </c>
      <c r="K17" s="67">
        <v>2.63</v>
      </c>
      <c r="L17" s="48">
        <f t="shared" si="0"/>
        <v>15780</v>
      </c>
      <c r="M17" s="48">
        <f t="shared" si="3"/>
        <v>4.9999999999998934E-3</v>
      </c>
      <c r="N17" s="49">
        <f t="shared" si="4"/>
        <v>1.901140684410606E-3</v>
      </c>
    </row>
    <row r="18" spans="1:14" s="50" customFormat="1" ht="72">
      <c r="A18" s="61">
        <v>4</v>
      </c>
      <c r="B18" s="63" t="s">
        <v>48</v>
      </c>
      <c r="C18" s="63" t="s">
        <v>37</v>
      </c>
      <c r="D18" s="63" t="s">
        <v>52</v>
      </c>
      <c r="E18" s="65" t="s">
        <v>40</v>
      </c>
      <c r="F18" s="64" t="s">
        <v>39</v>
      </c>
      <c r="G18" s="64">
        <v>7200</v>
      </c>
      <c r="H18" s="66">
        <v>2.8</v>
      </c>
      <c r="I18" s="67">
        <v>2.81</v>
      </c>
      <c r="J18" s="48">
        <v>2.81</v>
      </c>
      <c r="K18" s="67">
        <v>2.81</v>
      </c>
      <c r="L18" s="48">
        <f t="shared" si="0"/>
        <v>20232</v>
      </c>
      <c r="M18" s="48">
        <f t="shared" si="3"/>
        <v>5.0000000000001155E-3</v>
      </c>
      <c r="N18" s="49">
        <f t="shared" si="4"/>
        <v>1.7793594306050233E-3</v>
      </c>
    </row>
    <row r="19" spans="1:14" s="50" customFormat="1" ht="24">
      <c r="A19" s="61">
        <v>5</v>
      </c>
      <c r="B19" s="63" t="s">
        <v>35</v>
      </c>
      <c r="C19" s="63" t="s">
        <v>38</v>
      </c>
      <c r="D19" s="63" t="s">
        <v>42</v>
      </c>
      <c r="E19" s="65" t="s">
        <v>29</v>
      </c>
      <c r="F19" s="64" t="s">
        <v>30</v>
      </c>
      <c r="G19" s="64">
        <v>600</v>
      </c>
      <c r="H19" s="66">
        <v>3.21</v>
      </c>
      <c r="I19" s="67">
        <v>3.34</v>
      </c>
      <c r="J19" s="48">
        <v>3.34</v>
      </c>
      <c r="K19" s="67">
        <v>3.3</v>
      </c>
      <c r="L19" s="48">
        <f t="shared" si="0"/>
        <v>1980</v>
      </c>
      <c r="M19" s="48">
        <f t="shared" si="3"/>
        <v>6.1305247192472843E-2</v>
      </c>
      <c r="N19" s="49">
        <f t="shared" si="4"/>
        <v>1.857734763408268E-2</v>
      </c>
    </row>
    <row r="20" spans="1:14" s="50" customFormat="1" ht="132">
      <c r="A20" s="46">
        <v>6</v>
      </c>
      <c r="B20" s="51" t="s">
        <v>53</v>
      </c>
      <c r="C20" s="63" t="s">
        <v>51</v>
      </c>
      <c r="D20" s="52" t="s">
        <v>54</v>
      </c>
      <c r="E20" s="65" t="s">
        <v>57</v>
      </c>
      <c r="F20" s="64" t="s">
        <v>39</v>
      </c>
      <c r="G20" s="64">
        <v>6000</v>
      </c>
      <c r="H20" s="66">
        <v>4</v>
      </c>
      <c r="I20" s="67">
        <v>4.75</v>
      </c>
      <c r="J20" s="48">
        <v>4.5</v>
      </c>
      <c r="K20" s="67">
        <v>4.42</v>
      </c>
      <c r="L20" s="48">
        <f t="shared" si="0"/>
        <v>26520</v>
      </c>
      <c r="M20" s="48">
        <f t="shared" si="3"/>
        <v>0.31180923655336856</v>
      </c>
      <c r="N20" s="49">
        <f t="shared" si="4"/>
        <v>7.0545076143296054E-2</v>
      </c>
    </row>
    <row r="21" spans="1:14" s="50" customFormat="1" ht="15">
      <c r="A21" s="54"/>
      <c r="B21" s="55"/>
      <c r="C21" s="56"/>
      <c r="D21" s="57"/>
      <c r="E21" s="58"/>
      <c r="F21" s="58"/>
      <c r="G21" s="58"/>
      <c r="H21" s="68"/>
      <c r="I21" s="68"/>
      <c r="J21" s="59"/>
      <c r="K21" s="68"/>
      <c r="L21" s="59"/>
      <c r="M21" s="59"/>
      <c r="N21" s="60"/>
    </row>
    <row r="22" spans="1:14" ht="15.75">
      <c r="A22" s="31"/>
      <c r="B22" s="32"/>
      <c r="C22" s="33"/>
      <c r="D22" s="34"/>
      <c r="E22" s="40"/>
      <c r="F22" s="35"/>
      <c r="G22" s="36"/>
      <c r="H22" s="37"/>
      <c r="I22" s="37"/>
      <c r="J22" s="38"/>
      <c r="K22" s="38"/>
      <c r="L22" s="38"/>
      <c r="M22" s="38"/>
      <c r="N22" s="39"/>
    </row>
    <row r="24" spans="1:14" ht="12.75" customHeight="1">
      <c r="A24" s="77" t="s">
        <v>10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4">
      <c r="A25" s="11"/>
      <c r="B25" s="28"/>
      <c r="C25" s="1"/>
      <c r="D25" s="1"/>
      <c r="E25" s="19"/>
      <c r="F25" s="4"/>
      <c r="G25" s="4"/>
      <c r="H25" s="4"/>
      <c r="I25" s="4"/>
      <c r="J25" s="4"/>
      <c r="K25" s="4"/>
      <c r="L25" s="4"/>
    </row>
    <row r="26" spans="1:14">
      <c r="A26" s="11"/>
      <c r="B26" s="28"/>
      <c r="C26" s="1"/>
      <c r="D26" s="1"/>
      <c r="E26" s="19"/>
      <c r="F26" s="4"/>
      <c r="G26" s="4"/>
      <c r="H26" s="4"/>
      <c r="I26" s="4"/>
      <c r="J26" s="4"/>
      <c r="K26" s="4"/>
      <c r="L26" s="4"/>
    </row>
    <row r="27" spans="1:14">
      <c r="A27" s="78" t="s">
        <v>11</v>
      </c>
      <c r="B27" s="78"/>
      <c r="C27" s="78"/>
      <c r="D27" s="78"/>
      <c r="E27" s="78"/>
      <c r="F27" s="78"/>
      <c r="G27" s="12"/>
      <c r="H27" s="12"/>
      <c r="I27" s="12"/>
      <c r="J27" s="12"/>
      <c r="K27" s="12"/>
      <c r="L27" s="12"/>
    </row>
    <row r="28" spans="1:14">
      <c r="A28" s="11"/>
      <c r="B28" s="28"/>
      <c r="C28" s="1"/>
      <c r="D28" s="1"/>
      <c r="E28" s="19"/>
      <c r="F28" s="4"/>
      <c r="G28" s="4"/>
      <c r="H28" s="4"/>
      <c r="I28" s="4"/>
      <c r="J28" s="4"/>
      <c r="K28" s="4"/>
      <c r="L28" s="4"/>
    </row>
    <row r="29" spans="1:14">
      <c r="A29" s="11"/>
      <c r="B29" s="28"/>
      <c r="C29" s="1"/>
      <c r="D29" s="1"/>
      <c r="E29" s="19"/>
      <c r="F29" s="4"/>
      <c r="G29" s="4"/>
      <c r="H29" s="4"/>
      <c r="I29" s="4"/>
      <c r="J29" s="4"/>
      <c r="K29" s="4"/>
      <c r="L29" s="4"/>
    </row>
    <row r="30" spans="1:14" ht="12.75" customHeight="1">
      <c r="A30" s="3"/>
      <c r="B30" s="53"/>
      <c r="C30" s="3"/>
      <c r="D30" s="3"/>
      <c r="E30" s="73" t="s">
        <v>12</v>
      </c>
      <c r="F30" s="73"/>
      <c r="G30" s="7"/>
      <c r="H30" s="7"/>
      <c r="I30" s="69"/>
      <c r="J30" s="69"/>
      <c r="K30" s="7"/>
      <c r="L30" s="7"/>
    </row>
    <row r="31" spans="1:14" ht="12.75" customHeight="1">
      <c r="A31" s="13"/>
      <c r="B31" s="29"/>
      <c r="C31" s="13"/>
      <c r="D31" s="13"/>
      <c r="E31" s="73" t="s">
        <v>13</v>
      </c>
      <c r="F31" s="73"/>
      <c r="G31" s="73"/>
      <c r="H31" s="14"/>
      <c r="I31" s="14"/>
      <c r="J31" s="14"/>
      <c r="K31" s="14"/>
      <c r="L31" s="14"/>
    </row>
    <row r="32" spans="1:14">
      <c r="A32" s="13"/>
      <c r="B32" s="29"/>
      <c r="C32" s="13"/>
      <c r="D32" s="13"/>
      <c r="E32" s="21"/>
      <c r="F32" s="14"/>
      <c r="G32" s="14"/>
      <c r="H32" s="14"/>
      <c r="I32" s="14"/>
      <c r="J32" s="14"/>
      <c r="K32" s="14"/>
      <c r="L32" s="14"/>
    </row>
    <row r="33" spans="1:12">
      <c r="A33" s="3"/>
      <c r="B33" s="53"/>
      <c r="C33" s="3"/>
      <c r="D33" s="3"/>
      <c r="F33" s="6"/>
      <c r="G33" s="7"/>
      <c r="H33" s="7"/>
      <c r="I33" s="7"/>
      <c r="J33" s="7"/>
      <c r="K33" s="7"/>
      <c r="L33" s="7"/>
    </row>
    <row r="34" spans="1:12">
      <c r="A34"/>
      <c r="F34" s="6"/>
      <c r="G34" s="6"/>
      <c r="L34" s="6"/>
    </row>
    <row r="35" spans="1:12">
      <c r="A35"/>
      <c r="E35" s="41" t="s">
        <v>14</v>
      </c>
      <c r="F35" s="6"/>
      <c r="G35" s="6"/>
      <c r="L35" s="6"/>
    </row>
    <row r="36" spans="1:12">
      <c r="A36"/>
      <c r="E36" s="41" t="s">
        <v>15</v>
      </c>
      <c r="F36" s="6"/>
      <c r="G36" s="6"/>
      <c r="L36" s="6"/>
    </row>
    <row r="37" spans="1:12">
      <c r="A37"/>
      <c r="E37" s="41" t="s">
        <v>16</v>
      </c>
      <c r="F37" s="6"/>
      <c r="G37" s="6"/>
      <c r="L37" s="6"/>
    </row>
    <row r="38" spans="1:12">
      <c r="A38"/>
      <c r="F38" s="6"/>
      <c r="G38" s="6"/>
      <c r="L38" s="6"/>
    </row>
    <row r="39" spans="1:12">
      <c r="A39"/>
      <c r="E39" s="22" t="s">
        <v>17</v>
      </c>
      <c r="F39" s="15"/>
      <c r="G39" s="15"/>
      <c r="H39" s="15"/>
      <c r="I39" s="70"/>
      <c r="J39" s="70"/>
      <c r="L39" s="6"/>
    </row>
    <row r="40" spans="1:12">
      <c r="A40"/>
      <c r="F40" s="6"/>
      <c r="G40" s="6"/>
      <c r="L40" s="6"/>
    </row>
    <row r="41" spans="1:12" ht="12.75" customHeight="1">
      <c r="A41" s="74" t="s">
        <v>18</v>
      </c>
      <c r="B41" s="74"/>
      <c r="C41" s="74"/>
      <c r="D41" s="74"/>
      <c r="E41" s="74"/>
      <c r="F41" s="6"/>
      <c r="G41" s="6"/>
      <c r="L41" s="6"/>
    </row>
    <row r="42" spans="1:12">
      <c r="A42"/>
      <c r="F42" s="6"/>
      <c r="G42" s="6"/>
      <c r="L42" s="6"/>
    </row>
    <row r="43" spans="1:12" ht="12.75" customHeight="1">
      <c r="A43"/>
      <c r="E43" s="75" t="s">
        <v>19</v>
      </c>
      <c r="F43" s="75"/>
      <c r="G43" s="75"/>
      <c r="L43" s="6"/>
    </row>
    <row r="44" spans="1:12" ht="12.75" customHeight="1">
      <c r="A44"/>
      <c r="E44" s="72" t="s">
        <v>20</v>
      </c>
      <c r="F44" s="72"/>
      <c r="G44" s="72"/>
      <c r="H44" s="72"/>
      <c r="L44" s="6"/>
    </row>
    <row r="45" spans="1:12" ht="12.75" customHeight="1">
      <c r="A45"/>
      <c r="E45" s="72" t="s">
        <v>21</v>
      </c>
      <c r="F45" s="72"/>
      <c r="G45" s="72"/>
      <c r="L45" s="6"/>
    </row>
    <row r="46" spans="1:12">
      <c r="A46"/>
      <c r="F46" s="6"/>
      <c r="G46" s="6"/>
      <c r="L46" s="6"/>
    </row>
    <row r="47" spans="1:12">
      <c r="A47"/>
      <c r="F47" s="6"/>
      <c r="G47" s="6"/>
      <c r="L47" s="6"/>
    </row>
    <row r="48" spans="1:12">
      <c r="A48"/>
      <c r="F48" s="6"/>
      <c r="G48" s="6"/>
      <c r="L48" s="6"/>
    </row>
    <row r="49" spans="1:12">
      <c r="A49"/>
      <c r="E49" s="23" t="s">
        <v>22</v>
      </c>
      <c r="F49" s="16">
        <f>SUM(L15:L20)</f>
        <v>94842</v>
      </c>
      <c r="G49" s="6"/>
      <c r="L49" s="6"/>
    </row>
    <row r="52" spans="1:12" ht="15.75">
      <c r="B52" s="27" t="s">
        <v>34</v>
      </c>
      <c r="D52" s="17"/>
    </row>
    <row r="56" spans="1:12">
      <c r="C56" s="71"/>
      <c r="D56" s="71"/>
      <c r="E56" s="71"/>
      <c r="F56" s="71"/>
      <c r="G56" s="71"/>
      <c r="H56" s="71"/>
      <c r="I56" s="71"/>
      <c r="J56" s="71"/>
    </row>
    <row r="57" spans="1:12">
      <c r="C57" s="71"/>
      <c r="D57" s="71"/>
      <c r="E57" s="71"/>
      <c r="F57" s="71"/>
      <c r="G57" s="71"/>
      <c r="H57" s="71"/>
      <c r="I57" s="71"/>
      <c r="J57" s="71"/>
    </row>
    <row r="58" spans="1:12">
      <c r="C58" s="71"/>
      <c r="D58" s="71"/>
      <c r="E58" s="71"/>
      <c r="F58" s="71"/>
      <c r="G58" s="71"/>
      <c r="H58" s="71"/>
      <c r="I58" s="71"/>
      <c r="J58" s="71"/>
    </row>
  </sheetData>
  <mergeCells count="15">
    <mergeCell ref="A6:N13"/>
    <mergeCell ref="A24:L24"/>
    <mergeCell ref="A27:F27"/>
    <mergeCell ref="L1:N1"/>
    <mergeCell ref="C3:N3"/>
    <mergeCell ref="C4:N4"/>
    <mergeCell ref="L2:N2"/>
    <mergeCell ref="A5:C5"/>
    <mergeCell ref="C56:J58"/>
    <mergeCell ref="E45:G45"/>
    <mergeCell ref="E30:F30"/>
    <mergeCell ref="E31:G31"/>
    <mergeCell ref="A41:E41"/>
    <mergeCell ref="E43:G43"/>
    <mergeCell ref="E44:H44"/>
  </mergeCells>
  <pageMargins left="0.23622047244094491" right="0.23622047244094491" top="0.19685039370078741" bottom="0.15748031496062992" header="0.31496062992125984" footer="0.31496062992125984"/>
  <pageSetup paperSize="9" scale="55" orientation="landscape" r:id="rId1"/>
  <colBreaks count="1" manualBreakCount="1">
    <brk id="16" max="43" man="1"/>
  </colBreaks>
  <drawing r:id="rId2"/>
  <legacyDrawing r:id="rId3"/>
  <oleObjects>
    <oleObject progId="Equation.3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Варвара</dc:creator>
  <cp:lastModifiedBy>User</cp:lastModifiedBy>
  <cp:revision>0</cp:revision>
  <cp:lastPrinted>2025-11-18T13:02:17Z</cp:lastPrinted>
  <dcterms:created xsi:type="dcterms:W3CDTF">2014-04-23T09:00:18Z</dcterms:created>
  <dcterms:modified xsi:type="dcterms:W3CDTF">2026-08-26T08:48:56Z</dcterms:modified>
  <dc:language>ru-RU</dc:language>
</cp:coreProperties>
</file>