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Ресторанная посуда\"/>
    </mc:Choice>
  </mc:AlternateContent>
  <xr:revisionPtr revIDLastSave="0" documentId="13_ncr:1_{0E060187-676F-416A-8339-BAEE5D385F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НМЦК'!$5:$6</definedName>
    <definedName name="_xlnm.Print_Area" localSheetId="0">'Расчет НМЦК'!$A$1:$Q$28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7" l="1"/>
  <c r="O8" i="7"/>
  <c r="O9" i="7"/>
  <c r="O11" i="7"/>
  <c r="O12" i="7"/>
  <c r="O13" i="7"/>
  <c r="O14" i="7"/>
  <c r="O15" i="7"/>
  <c r="O16" i="7"/>
  <c r="O17" i="7"/>
  <c r="O18" i="7"/>
  <c r="O19" i="7"/>
  <c r="O20" i="7"/>
  <c r="O21" i="7"/>
  <c r="O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7" i="7"/>
  <c r="P8" i="7"/>
  <c r="P9" i="7"/>
  <c r="P11" i="7"/>
  <c r="P12" i="7"/>
  <c r="P13" i="7"/>
  <c r="P14" i="7"/>
  <c r="P15" i="7"/>
  <c r="P16" i="7"/>
  <c r="P17" i="7"/>
  <c r="P18" i="7"/>
  <c r="P19" i="7"/>
  <c r="P20" i="7"/>
  <c r="P21" i="7"/>
  <c r="M13" i="7"/>
  <c r="M15" i="7"/>
  <c r="M17" i="7"/>
  <c r="M7" i="7"/>
  <c r="P7" i="7" s="1"/>
  <c r="P10" i="7" l="1"/>
  <c r="P22" i="7" s="1"/>
</calcChain>
</file>

<file path=xl/sharedStrings.xml><?xml version="1.0" encoding="utf-8"?>
<sst xmlns="http://schemas.openxmlformats.org/spreadsheetml/2006/main" count="72" uniqueCount="58">
  <si>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</si>
  <si>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</si>
  <si>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</si>
  <si>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</si>
  <si>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</si>
  <si>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</si>
  <si>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</si>
  <si>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</si>
  <si>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</si>
  <si>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</si>
  <si>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</si>
  <si>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</si>
  <si>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</si>
  <si>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</si>
  <si>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</si>
  <si>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</si>
  <si>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</si>
  <si>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</si>
  <si>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</si>
  <si>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</si>
  <si>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</si>
  <si>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</si>
  <si>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</si>
  <si>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</si>
  <si>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</t>
  </si>
  <si>
    <t>1.</t>
  </si>
  <si>
    <t>2.</t>
  </si>
  <si>
    <t>3.</t>
  </si>
  <si>
    <t>4.</t>
  </si>
  <si>
    <t>5.</t>
  </si>
  <si>
    <t>Нож столовый</t>
  </si>
  <si>
    <t>Салфетка</t>
  </si>
  <si>
    <t>Стакан хайбол</t>
  </si>
  <si>
    <t>Вилка столовая</t>
  </si>
  <si>
    <t>Ложка столовая</t>
  </si>
  <si>
    <t>Ложка чайная</t>
  </si>
  <si>
    <t>Тареока мелкая 8"</t>
  </si>
  <si>
    <t>Тарелка мелкая 7,25"</t>
  </si>
  <si>
    <t>Тарелка глубокая 8,25"</t>
  </si>
  <si>
    <t>Тарелка мелкая 10,5"</t>
  </si>
  <si>
    <t>Чайная пара 220 мл</t>
  </si>
  <si>
    <t>Салатник 7"</t>
  </si>
  <si>
    <t>Сахарница 3,75"</t>
  </si>
  <si>
    <t>Молочник 260 мл</t>
  </si>
  <si>
    <t>Чайник заварочный 850 мл</t>
  </si>
  <si>
    <t xml:space="preserve">шт.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</si>
  <si>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</si>
  <si>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</si>
  <si>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</si>
  <si>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</si>
  <si>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</si>
  <si>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</si>
  <si>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</si>
  <si>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</si>
  <si>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</si>
  <si>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</si>
  <si>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Начальная (максимальная) цена договора составляет 123 285,60 руб. </t>
    </r>
    <r>
      <rPr>
        <i/>
        <sz val="11"/>
        <color indexed="8"/>
        <rFont val="Times New Roman"/>
        <family val="1"/>
        <charset val="204"/>
      </rPr>
      <t>(Сто двадцать три тысячи двести восемьдесят пять) рублей 60 коп.</t>
    </r>
  </si>
  <si>
    <t>Дата формирования обоснования НМЦК: 05.06.2026г.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</si>
</sst>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12" fillId="0" borderId="0" xfId="0" applyFont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Fill="1"/>
    <xf numFmtId="49" fontId="13" fillId="0" borderId="0" xfId="0" applyNumberFormat="1" applyFont="1"/>
    <xf numFmtId="0" fontId="13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14" fillId="0" borderId="0" xfId="16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F000000}"/>
    <cellStyle name="Финансовый 3" xfId="14" xr:uid="{00000000-0005-0000-0000-000010000000}"/>
    <cellStyle name="Финансовый 3 2" xfId="15" xr:uid="{00000000-0005-0000-0000-000011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704850</xdr:rowOff>
    </xdr:from>
    <xdr:to>
      <xdr:col>13</xdr:col>
      <xdr:colOff>914400</xdr:colOff>
      <xdr:row>5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0" y="2266950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85725</xdr:rowOff>
    </xdr:from>
    <xdr:to>
      <xdr:col>14</xdr:col>
      <xdr:colOff>810825</xdr:colOff>
      <xdr:row>5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</xdr:row>
      <xdr:rowOff>142875</xdr:rowOff>
    </xdr:from>
    <xdr:to>
      <xdr:col>15</xdr:col>
      <xdr:colOff>1000124</xdr:colOff>
      <xdr:row>5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31"/>
  <sheetViews>
    <sheetView tabSelected="1" topLeftCell="A14" zoomScaleNormal="100" zoomScaleSheetLayoutView="100" workbookViewId="0">
      <selection activeCell="A29" sqref="A29"/>
    </sheetView>
  </sheetViews>
  <sheetFormatPr defaultRowHeight="15" x14ac:dyDescent="0.25"/>
  <cols>
    <col min="1" max="1" width="5.5703125" style="6" customWidth="1"/>
    <col min="2" max="2" width="10.5703125" style="10" hidden="1" customWidth="1"/>
    <col min="3" max="3" width="26.42578125" style="25" customWidth="1"/>
    <col min="4" max="4" width="11.42578125" style="6" customWidth="1"/>
    <col min="5" max="6" width="12.7109375" style="7" customWidth="1"/>
    <col min="7" max="7" width="14.140625" style="7" customWidth="1"/>
    <col min="8" max="8" width="14.5703125" style="7" hidden="1" customWidth="1"/>
    <col min="9" max="9" width="14.5703125" style="8" hidden="1" customWidth="1"/>
    <col min="10" max="10" width="13.28515625" style="9" hidden="1" customWidth="1"/>
    <col min="11" max="12" width="13.28515625" style="6" hidden="1" customWidth="1"/>
    <col min="13" max="13" width="13.28515625" style="6" customWidth="1"/>
    <col min="14" max="14" width="14.5703125" style="6" customWidth="1"/>
    <col min="15" max="15" width="13.28515625" style="6" customWidth="1"/>
    <col min="16" max="16" width="16.28515625" style="6" customWidth="1"/>
    <col min="17" max="17" width="13.85546875" style="6" customWidth="1"/>
    <col min="18" max="16384" width="9.140625" style="6"/>
  </cols>
  <sheetData>
    <row r="1" spans="1:17" ht="19.5" customHeight="1" x14ac:dyDescent="0.25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5" customHeight="1" x14ac:dyDescent="0.25">
      <c r="A2" s="3"/>
      <c r="B2" s="3"/>
      <c r="C2" s="23"/>
      <c r="D2" s="12"/>
      <c r="E2" s="4"/>
      <c r="F2" s="4"/>
      <c r="G2" s="4"/>
      <c r="H2" s="4"/>
      <c r="I2" s="4"/>
      <c r="J2" s="13"/>
      <c r="K2" s="12"/>
      <c r="L2" s="12"/>
      <c r="M2" s="12"/>
      <c r="N2" s="12"/>
      <c r="O2" s="12"/>
      <c r="P2" s="12"/>
      <c r="Q2" s="12"/>
    </row>
    <row r="3" spans="1:17" ht="50.25" customHeight="1" x14ac:dyDescent="0.25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41" t="s">
        <v>0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" customFormat="1" ht="61.5" customHeight="1" x14ac:dyDescent="0.2">
      <c r="A5" s="43" t="s">
        <v>1</v>
      </c>
      <c r="B5" s="43" t="s">
        <v>5</v>
      </c>
      <c r="C5" s="44" t="s">
        <v>2</v>
      </c>
      <c r="D5" s="43" t="s">
        <v>3</v>
      </c>
      <c r="E5" s="46" t="s">
        <v>11</v>
      </c>
      <c r="F5" s="46"/>
      <c r="G5" s="46"/>
      <c r="H5" s="46"/>
      <c r="I5" s="46"/>
      <c r="J5" s="47"/>
      <c r="K5" s="47"/>
      <c r="L5" s="47"/>
      <c r="M5" s="45" t="s">
        <v>14</v>
      </c>
      <c r="N5" s="45" t="s">
        <v>15</v>
      </c>
      <c r="O5" s="22" t="s">
        <v>16</v>
      </c>
      <c r="P5" s="43" t="s">
        <v>17</v>
      </c>
      <c r="Q5" s="43" t="s">
        <v>9</v>
      </c>
    </row>
    <row r="6" spans="1:17" s="1" customFormat="1" ht="44.25" customHeight="1" x14ac:dyDescent="0.2">
      <c r="A6" s="43"/>
      <c r="B6" s="43"/>
      <c r="C6" s="44"/>
      <c r="D6" s="43"/>
      <c r="E6" s="14" t="s">
        <v>10</v>
      </c>
      <c r="F6" s="14" t="s">
        <v>6</v>
      </c>
      <c r="G6" s="14" t="s">
        <v>4</v>
      </c>
      <c r="H6" s="14" t="s">
        <v>7</v>
      </c>
      <c r="I6" s="14" t="s">
        <v>8</v>
      </c>
      <c r="J6" s="14" t="s">
        <v>19</v>
      </c>
      <c r="K6" s="14" t="s">
        <v>20</v>
      </c>
      <c r="L6" s="14" t="s">
        <v>21</v>
      </c>
      <c r="M6" s="45"/>
      <c r="N6" s="45"/>
      <c r="O6" s="22"/>
      <c r="P6" s="43"/>
      <c r="Q6" s="43"/>
    </row>
    <row r="7" spans="1:17" s="1" customFormat="1" ht="44.25" customHeight="1" x14ac:dyDescent="0.2">
      <c r="A7" s="30" t="s">
        <v>25</v>
      </c>
      <c r="B7" s="30"/>
      <c r="C7" s="31" t="s">
        <v>30</v>
      </c>
      <c r="D7" s="30" t="s">
        <v>45</v>
      </c>
      <c r="E7" s="32">
        <v>1130</v>
      </c>
      <c r="F7" s="32">
        <v>1187</v>
      </c>
      <c r="G7" s="32">
        <v>1148</v>
      </c>
      <c r="H7" s="32"/>
      <c r="I7" s="32"/>
      <c r="J7" s="32"/>
      <c r="K7" s="32"/>
      <c r="L7" s="32"/>
      <c r="M7" s="20">
        <f>(E7+F7+G7)/3</f>
        <v>1155</v>
      </c>
      <c r="N7" s="20">
        <f>STDEV(E7,F7,G7)</f>
        <v>29.13760456866693</v>
      </c>
      <c r="O7" s="20">
        <f>N7/M7*100</f>
        <v>2.522736326291509</v>
      </c>
      <c r="P7" s="30">
        <f>M7*Q7</f>
        <v>13860</v>
      </c>
      <c r="Q7" s="30">
        <v>12</v>
      </c>
    </row>
    <row r="8" spans="1:17" s="1" customFormat="1" ht="44.25" customHeight="1" x14ac:dyDescent="0.2">
      <c r="A8" s="30" t="s">
        <v>26</v>
      </c>
      <c r="B8" s="30"/>
      <c r="C8" s="31" t="s">
        <v>31</v>
      </c>
      <c r="D8" s="33" t="s">
        <v>45</v>
      </c>
      <c r="E8" s="32">
        <v>520</v>
      </c>
      <c r="F8" s="32">
        <v>525</v>
      </c>
      <c r="G8" s="32">
        <v>544</v>
      </c>
      <c r="H8" s="32"/>
      <c r="I8" s="32"/>
      <c r="J8" s="32"/>
      <c r="K8" s="32"/>
      <c r="L8" s="32"/>
      <c r="M8" s="20">
        <v>529.70000000000005</v>
      </c>
      <c r="N8" s="20">
        <f t="shared" ref="N8:N21" si="0">STDEV(E8,F8,G8)</f>
        <v>12.662279942148386</v>
      </c>
      <c r="O8" s="20">
        <f t="shared" ref="O8:O21" si="1">N8/M8*100</f>
        <v>2.3904625150365084</v>
      </c>
      <c r="P8" s="33">
        <f t="shared" ref="P8:P21" si="2">M8*Q8</f>
        <v>12712.800000000001</v>
      </c>
      <c r="Q8" s="30">
        <v>24</v>
      </c>
    </row>
    <row r="9" spans="1:17" s="1" customFormat="1" ht="44.25" customHeight="1" x14ac:dyDescent="0.2">
      <c r="A9" s="30" t="s">
        <v>27</v>
      </c>
      <c r="B9" s="30"/>
      <c r="C9" s="31" t="s">
        <v>32</v>
      </c>
      <c r="D9" s="33" t="s">
        <v>45</v>
      </c>
      <c r="E9" s="32">
        <v>410</v>
      </c>
      <c r="F9" s="32">
        <v>414</v>
      </c>
      <c r="G9" s="32">
        <v>425</v>
      </c>
      <c r="H9" s="32"/>
      <c r="I9" s="32"/>
      <c r="J9" s="32"/>
      <c r="K9" s="32"/>
      <c r="L9" s="32"/>
      <c r="M9" s="20">
        <v>416.3</v>
      </c>
      <c r="N9" s="20">
        <f t="shared" si="0"/>
        <v>7.7674534651540288</v>
      </c>
      <c r="O9" s="20">
        <f t="shared" si="1"/>
        <v>1.8658307627081501</v>
      </c>
      <c r="P9" s="33">
        <f t="shared" si="2"/>
        <v>4995.6000000000004</v>
      </c>
      <c r="Q9" s="30">
        <v>12</v>
      </c>
    </row>
    <row r="10" spans="1:17" s="1" customFormat="1" ht="44.25" customHeight="1" x14ac:dyDescent="0.2">
      <c r="A10" s="30" t="s">
        <v>28</v>
      </c>
      <c r="B10" s="30"/>
      <c r="C10" s="31" t="s">
        <v>33</v>
      </c>
      <c r="D10" s="33" t="s">
        <v>45</v>
      </c>
      <c r="E10" s="32">
        <v>1130</v>
      </c>
      <c r="F10" s="32">
        <v>1153</v>
      </c>
      <c r="G10" s="32">
        <v>1148</v>
      </c>
      <c r="H10" s="32"/>
      <c r="I10" s="32"/>
      <c r="J10" s="32"/>
      <c r="K10" s="32"/>
      <c r="L10" s="32"/>
      <c r="M10" s="20">
        <v>1143.7</v>
      </c>
      <c r="N10" s="20">
        <f t="shared" si="0"/>
        <v>12.096831541082704</v>
      </c>
      <c r="O10" s="20">
        <f t="shared" si="1"/>
        <v>1.0576927114700274</v>
      </c>
      <c r="P10" s="33">
        <f t="shared" si="2"/>
        <v>13724.400000000001</v>
      </c>
      <c r="Q10" s="30">
        <v>12</v>
      </c>
    </row>
    <row r="11" spans="1:17" s="1" customFormat="1" ht="44.25" customHeight="1" x14ac:dyDescent="0.2">
      <c r="A11" s="33" t="s">
        <v>29</v>
      </c>
      <c r="B11" s="33"/>
      <c r="C11" s="34" t="s">
        <v>34</v>
      </c>
      <c r="D11" s="33" t="s">
        <v>45</v>
      </c>
      <c r="E11" s="35">
        <v>1130</v>
      </c>
      <c r="F11" s="35">
        <v>1141</v>
      </c>
      <c r="G11" s="35">
        <v>1159</v>
      </c>
      <c r="H11" s="35"/>
      <c r="I11" s="35"/>
      <c r="J11" s="35"/>
      <c r="K11" s="35"/>
      <c r="L11" s="35"/>
      <c r="M11" s="20">
        <v>1143.3</v>
      </c>
      <c r="N11" s="20">
        <f t="shared" si="0"/>
        <v>14.640127503998499</v>
      </c>
      <c r="O11" s="20">
        <f t="shared" si="1"/>
        <v>1.2805149570540104</v>
      </c>
      <c r="P11" s="33">
        <f t="shared" si="2"/>
        <v>13719.599999999999</v>
      </c>
      <c r="Q11" s="33">
        <v>12</v>
      </c>
    </row>
    <row r="12" spans="1:17" s="1" customFormat="1" ht="44.25" customHeight="1" x14ac:dyDescent="0.2">
      <c r="A12" s="33" t="s">
        <v>46</v>
      </c>
      <c r="B12" s="33"/>
      <c r="C12" s="34" t="s">
        <v>35</v>
      </c>
      <c r="D12" s="33" t="s">
        <v>45</v>
      </c>
      <c r="E12" s="35">
        <v>810</v>
      </c>
      <c r="F12" s="35">
        <v>818</v>
      </c>
      <c r="G12" s="35">
        <v>815</v>
      </c>
      <c r="H12" s="35"/>
      <c r="I12" s="35"/>
      <c r="J12" s="35"/>
      <c r="K12" s="35"/>
      <c r="L12" s="35"/>
      <c r="M12" s="20">
        <v>814.3</v>
      </c>
      <c r="N12" s="20">
        <f t="shared" si="0"/>
        <v>4.0414518843273806</v>
      </c>
      <c r="O12" s="20">
        <f t="shared" si="1"/>
        <v>0.496309945269235</v>
      </c>
      <c r="P12" s="33">
        <f t="shared" si="2"/>
        <v>9771.5999999999985</v>
      </c>
      <c r="Q12" s="33">
        <v>12</v>
      </c>
    </row>
    <row r="13" spans="1:17" s="1" customFormat="1" ht="44.25" customHeight="1" x14ac:dyDescent="0.2">
      <c r="A13" s="33" t="s">
        <v>47</v>
      </c>
      <c r="B13" s="33"/>
      <c r="C13" s="34" t="s">
        <v>36</v>
      </c>
      <c r="D13" s="33" t="s">
        <v>45</v>
      </c>
      <c r="E13" s="35">
        <v>530</v>
      </c>
      <c r="F13" s="35">
        <v>535</v>
      </c>
      <c r="G13" s="35">
        <v>549</v>
      </c>
      <c r="H13" s="35"/>
      <c r="I13" s="35"/>
      <c r="J13" s="35"/>
      <c r="K13" s="35"/>
      <c r="L13" s="35"/>
      <c r="M13" s="20">
        <f t="shared" ref="M8:M21" si="3">(E13+F13+G13)/3</f>
        <v>538</v>
      </c>
      <c r="N13" s="20">
        <f t="shared" si="0"/>
        <v>9.8488578017961039</v>
      </c>
      <c r="O13" s="20">
        <f t="shared" si="1"/>
        <v>1.8306427140884953</v>
      </c>
      <c r="P13" s="33">
        <f t="shared" si="2"/>
        <v>6456</v>
      </c>
      <c r="Q13" s="33">
        <v>12</v>
      </c>
    </row>
    <row r="14" spans="1:17" s="1" customFormat="1" ht="44.25" customHeight="1" x14ac:dyDescent="0.2">
      <c r="A14" s="33" t="s">
        <v>48</v>
      </c>
      <c r="B14" s="33"/>
      <c r="C14" s="34" t="s">
        <v>37</v>
      </c>
      <c r="D14" s="33" t="s">
        <v>45</v>
      </c>
      <c r="E14" s="35">
        <v>440</v>
      </c>
      <c r="F14" s="35">
        <v>458</v>
      </c>
      <c r="G14" s="35">
        <v>460</v>
      </c>
      <c r="H14" s="35"/>
      <c r="I14" s="35"/>
      <c r="J14" s="35"/>
      <c r="K14" s="35"/>
      <c r="L14" s="35"/>
      <c r="M14" s="20">
        <v>452.7</v>
      </c>
      <c r="N14" s="20">
        <f t="shared" si="0"/>
        <v>11.015141094572202</v>
      </c>
      <c r="O14" s="20">
        <f t="shared" si="1"/>
        <v>2.433209872889817</v>
      </c>
      <c r="P14" s="33">
        <f t="shared" si="2"/>
        <v>5432.4</v>
      </c>
      <c r="Q14" s="33">
        <v>12</v>
      </c>
    </row>
    <row r="15" spans="1:17" s="1" customFormat="1" ht="44.25" customHeight="1" x14ac:dyDescent="0.2">
      <c r="A15" s="33" t="s">
        <v>49</v>
      </c>
      <c r="B15" s="33"/>
      <c r="C15" s="34" t="s">
        <v>38</v>
      </c>
      <c r="D15" s="33" t="s">
        <v>45</v>
      </c>
      <c r="E15" s="35">
        <v>590</v>
      </c>
      <c r="F15" s="35">
        <v>614</v>
      </c>
      <c r="G15" s="35">
        <v>605</v>
      </c>
      <c r="H15" s="35"/>
      <c r="I15" s="35"/>
      <c r="J15" s="35"/>
      <c r="K15" s="35"/>
      <c r="L15" s="35"/>
      <c r="M15" s="20">
        <f t="shared" si="3"/>
        <v>603</v>
      </c>
      <c r="N15" s="20">
        <f t="shared" si="0"/>
        <v>12.124355652982141</v>
      </c>
      <c r="O15" s="20">
        <f t="shared" si="1"/>
        <v>2.0106725792673532</v>
      </c>
      <c r="P15" s="33">
        <f t="shared" si="2"/>
        <v>7236</v>
      </c>
      <c r="Q15" s="33">
        <v>12</v>
      </c>
    </row>
    <row r="16" spans="1:17" s="1" customFormat="1" ht="44.25" customHeight="1" x14ac:dyDescent="0.2">
      <c r="A16" s="33" t="s">
        <v>50</v>
      </c>
      <c r="B16" s="33"/>
      <c r="C16" s="34" t="s">
        <v>39</v>
      </c>
      <c r="D16" s="33" t="s">
        <v>45</v>
      </c>
      <c r="E16" s="35">
        <v>880</v>
      </c>
      <c r="F16" s="35">
        <v>898</v>
      </c>
      <c r="G16" s="35">
        <v>920</v>
      </c>
      <c r="H16" s="35"/>
      <c r="I16" s="35"/>
      <c r="J16" s="35"/>
      <c r="K16" s="35"/>
      <c r="L16" s="35"/>
      <c r="M16" s="20">
        <v>899.3</v>
      </c>
      <c r="N16" s="20">
        <f t="shared" si="0"/>
        <v>20.033305601755625</v>
      </c>
      <c r="O16" s="20">
        <f t="shared" si="1"/>
        <v>2.2276554655571696</v>
      </c>
      <c r="P16" s="33">
        <f t="shared" si="2"/>
        <v>21583.199999999997</v>
      </c>
      <c r="Q16" s="33">
        <v>24</v>
      </c>
    </row>
    <row r="17" spans="1:17" s="1" customFormat="1" ht="44.25" customHeight="1" x14ac:dyDescent="0.2">
      <c r="A17" s="33" t="s">
        <v>51</v>
      </c>
      <c r="B17" s="33"/>
      <c r="C17" s="34" t="s">
        <v>40</v>
      </c>
      <c r="D17" s="33" t="s">
        <v>45</v>
      </c>
      <c r="E17" s="35">
        <v>540</v>
      </c>
      <c r="F17" s="35">
        <v>545</v>
      </c>
      <c r="G17" s="35">
        <v>559</v>
      </c>
      <c r="H17" s="35"/>
      <c r="I17" s="35"/>
      <c r="J17" s="35"/>
      <c r="K17" s="35"/>
      <c r="L17" s="35"/>
      <c r="M17" s="20">
        <f t="shared" si="3"/>
        <v>548</v>
      </c>
      <c r="N17" s="20">
        <f t="shared" si="0"/>
        <v>9.8488578017961039</v>
      </c>
      <c r="O17" s="20">
        <f t="shared" si="1"/>
        <v>1.7972368251452744</v>
      </c>
      <c r="P17" s="33">
        <f t="shared" si="2"/>
        <v>6576</v>
      </c>
      <c r="Q17" s="33">
        <v>12</v>
      </c>
    </row>
    <row r="18" spans="1:17" s="1" customFormat="1" ht="44.25" customHeight="1" x14ac:dyDescent="0.2">
      <c r="A18" s="33" t="s">
        <v>52</v>
      </c>
      <c r="B18" s="33"/>
      <c r="C18" s="34" t="s">
        <v>41</v>
      </c>
      <c r="D18" s="33" t="s">
        <v>45</v>
      </c>
      <c r="E18" s="35">
        <v>720</v>
      </c>
      <c r="F18" s="35">
        <v>727</v>
      </c>
      <c r="G18" s="35">
        <v>724</v>
      </c>
      <c r="H18" s="35"/>
      <c r="I18" s="35"/>
      <c r="J18" s="35"/>
      <c r="K18" s="35"/>
      <c r="L18" s="35"/>
      <c r="M18" s="20">
        <v>723.7</v>
      </c>
      <c r="N18" s="20">
        <f t="shared" si="0"/>
        <v>3.5118845842842461</v>
      </c>
      <c r="O18" s="20">
        <f t="shared" si="1"/>
        <v>0.48526800943543541</v>
      </c>
      <c r="P18" s="33">
        <f t="shared" si="2"/>
        <v>3618.5</v>
      </c>
      <c r="Q18" s="33">
        <v>5</v>
      </c>
    </row>
    <row r="19" spans="1:17" s="1" customFormat="1" ht="44.25" customHeight="1" x14ac:dyDescent="0.2">
      <c r="A19" s="33" t="s">
        <v>53</v>
      </c>
      <c r="B19" s="33"/>
      <c r="C19" s="34" t="s">
        <v>42</v>
      </c>
      <c r="D19" s="33" t="s">
        <v>45</v>
      </c>
      <c r="E19" s="35">
        <v>560</v>
      </c>
      <c r="F19" s="35">
        <v>577</v>
      </c>
      <c r="G19" s="35">
        <v>575</v>
      </c>
      <c r="H19" s="35"/>
      <c r="I19" s="35"/>
      <c r="J19" s="35"/>
      <c r="K19" s="35"/>
      <c r="L19" s="35"/>
      <c r="M19" s="20">
        <v>570.70000000000005</v>
      </c>
      <c r="N19" s="20">
        <f t="shared" si="0"/>
        <v>9.2915732431775702</v>
      </c>
      <c r="O19" s="20">
        <f t="shared" si="1"/>
        <v>1.6281011465178847</v>
      </c>
      <c r="P19" s="33">
        <f t="shared" si="2"/>
        <v>1141.4000000000001</v>
      </c>
      <c r="Q19" s="33">
        <v>2</v>
      </c>
    </row>
    <row r="20" spans="1:17" s="1" customFormat="1" ht="44.25" customHeight="1" x14ac:dyDescent="0.2">
      <c r="A20" s="33" t="s">
        <v>54</v>
      </c>
      <c r="B20" s="33"/>
      <c r="C20" s="34" t="s">
        <v>43</v>
      </c>
      <c r="D20" s="33" t="s">
        <v>45</v>
      </c>
      <c r="E20" s="35">
        <v>440</v>
      </c>
      <c r="F20" s="35">
        <v>453</v>
      </c>
      <c r="G20" s="35">
        <v>456</v>
      </c>
      <c r="H20" s="35"/>
      <c r="I20" s="35"/>
      <c r="J20" s="35"/>
      <c r="K20" s="35"/>
      <c r="L20" s="35"/>
      <c r="M20" s="20">
        <v>449.7</v>
      </c>
      <c r="N20" s="20">
        <f t="shared" si="0"/>
        <v>8.5049005481153834</v>
      </c>
      <c r="O20" s="20">
        <f t="shared" si="1"/>
        <v>1.8912387253981282</v>
      </c>
      <c r="P20" s="33">
        <f t="shared" si="2"/>
        <v>899.4</v>
      </c>
      <c r="Q20" s="33">
        <v>2</v>
      </c>
    </row>
    <row r="21" spans="1:17" s="1" customFormat="1" ht="44.25" customHeight="1" x14ac:dyDescent="0.2">
      <c r="A21" s="28" t="s">
        <v>55</v>
      </c>
      <c r="B21" s="28"/>
      <c r="C21" s="48" t="s">
        <v>44</v>
      </c>
      <c r="D21" s="33" t="s">
        <v>45</v>
      </c>
      <c r="E21" s="29">
        <v>1520</v>
      </c>
      <c r="F21" s="29">
        <v>1581</v>
      </c>
      <c r="G21" s="29">
        <v>1575</v>
      </c>
      <c r="H21" s="29"/>
      <c r="I21" s="29"/>
      <c r="J21" s="29"/>
      <c r="K21" s="29"/>
      <c r="L21" s="29"/>
      <c r="M21" s="20">
        <v>1558.7</v>
      </c>
      <c r="N21" s="20">
        <f t="shared" si="0"/>
        <v>33.620430296671302</v>
      </c>
      <c r="O21" s="20">
        <f t="shared" si="1"/>
        <v>2.1569532492892347</v>
      </c>
      <c r="P21" s="33">
        <f t="shared" si="2"/>
        <v>1558.7</v>
      </c>
      <c r="Q21" s="28">
        <v>1</v>
      </c>
    </row>
    <row r="22" spans="1:17" s="1" customFormat="1" ht="21" customHeight="1" x14ac:dyDescent="0.2">
      <c r="A22" s="15"/>
      <c r="B22" s="15"/>
      <c r="C22" s="26" t="s">
        <v>24</v>
      </c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0"/>
      <c r="P22" s="27">
        <f>SUM(P7:P21)</f>
        <v>123285.59999999998</v>
      </c>
      <c r="Q22" s="15"/>
    </row>
    <row r="23" spans="1:17" ht="15" customHeight="1" x14ac:dyDescent="0.25">
      <c r="A23" s="11" t="s">
        <v>18</v>
      </c>
      <c r="B23" s="2"/>
      <c r="C23" s="24"/>
      <c r="D23" s="21"/>
      <c r="E23" s="8"/>
      <c r="F23" s="8"/>
      <c r="G23" s="17"/>
      <c r="H23" s="8"/>
      <c r="J23" s="16"/>
      <c r="K23" s="10"/>
      <c r="L23" s="10"/>
      <c r="M23" s="10"/>
      <c r="N23" s="10"/>
      <c r="O23" s="10"/>
      <c r="P23" s="10"/>
      <c r="Q23" s="18"/>
    </row>
    <row r="24" spans="1:17" x14ac:dyDescent="0.25">
      <c r="A24" s="11" t="s">
        <v>12</v>
      </c>
      <c r="B24" s="2"/>
      <c r="C24" s="24"/>
      <c r="D24" s="21"/>
      <c r="E24" s="8"/>
      <c r="F24" s="8"/>
      <c r="G24" s="17"/>
      <c r="H24" s="8"/>
      <c r="J24" s="16"/>
      <c r="K24" s="10"/>
      <c r="L24" s="10"/>
      <c r="M24" s="10"/>
      <c r="N24" s="10"/>
      <c r="O24" s="10"/>
      <c r="P24" s="10"/>
      <c r="Q24" s="19"/>
    </row>
    <row r="25" spans="1:17" x14ac:dyDescent="0.25">
      <c r="A25" s="11" t="s">
        <v>13</v>
      </c>
      <c r="B25" s="2"/>
      <c r="C25" s="24"/>
      <c r="D25" s="21"/>
      <c r="E25" s="8"/>
      <c r="F25" s="8"/>
      <c r="G25" s="17"/>
      <c r="H25" s="8"/>
      <c r="J25" s="16"/>
      <c r="K25" s="10"/>
      <c r="L25" s="10"/>
      <c r="M25" s="10"/>
      <c r="N25" s="10"/>
      <c r="O25" s="10"/>
      <c r="P25" s="10"/>
      <c r="Q25" s="19"/>
    </row>
    <row r="26" spans="1:17" x14ac:dyDescent="0.25">
      <c r="A26" s="11"/>
      <c r="B26" s="2"/>
      <c r="C26" s="24"/>
      <c r="D26" s="10"/>
      <c r="E26" s="8"/>
      <c r="F26" s="8"/>
      <c r="G26" s="8"/>
      <c r="H26" s="8"/>
      <c r="J26" s="16"/>
      <c r="K26" s="10"/>
      <c r="L26" s="10"/>
      <c r="M26" s="10"/>
      <c r="N26" s="10"/>
      <c r="O26" s="10"/>
      <c r="P26" s="10"/>
      <c r="Q26" s="19"/>
    </row>
    <row r="27" spans="1:17" ht="24" customHeight="1" x14ac:dyDescent="0.25">
      <c r="A27" s="37" t="s">
        <v>56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8" customHeight="1" x14ac:dyDescent="0.25">
      <c r="A28" s="36" t="s">
        <v>57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7" ht="15.75" x14ac:dyDescent="0.25">
      <c r="A29" s="5"/>
      <c r="B29" s="38"/>
    </row>
    <row r="30" spans="1:17" ht="15.75" x14ac:dyDescent="0.25">
      <c r="A30" s="5"/>
      <c r="B30" s="38"/>
    </row>
    <row r="31" spans="1:17" ht="15.75" x14ac:dyDescent="0.25">
      <c r="A31" s="38"/>
      <c r="B31" s="38"/>
    </row>
  </sheetData>
  <mergeCells count="16">
    <mergeCell ref="A28:Q28"/>
    <mergeCell ref="A27:Q27"/>
    <mergeCell ref="B29:B30"/>
    <mergeCell ref="A31:B31"/>
    <mergeCell ref="A1:Q1"/>
    <mergeCell ref="A3:Q3"/>
    <mergeCell ref="A4:Q4"/>
    <mergeCell ref="A5:A6"/>
    <mergeCell ref="B5:B6"/>
    <mergeCell ref="C5:C6"/>
    <mergeCell ref="D5:D6"/>
    <mergeCell ref="P5:P6"/>
    <mergeCell ref="Q5:Q6"/>
    <mergeCell ref="M5:M6"/>
    <mergeCell ref="N5:N6"/>
    <mergeCell ref="E5:L5"/>
  </mergeCells>
  <pageMargins left="0.23622047244094491" right="0.15748031496062992" top="0.27559055118110237" bottom="0.23622047244094491" header="0.23622047244094491" footer="0.1574803149606299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2026-02-04T07:24:50Z</cp:lastPrinted>
  <dcterms:created xsi:type="dcterms:W3CDTF">2014-11-12T05:24:10Z</dcterms:created>
  <dcterms:modified xsi:type="dcterms:W3CDTF">2026-06-05T06:20:06Z</dcterms:modified>
</cp:coreProperties>
</file>