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Закупки\Закупки 2026 г\Малые\Закупки на ЕАТ\87. Жесткий диск тип2\"/>
    </mc:Choice>
  </mc:AlternateContent>
  <bookViews>
    <workbookView xWindow="0" yWindow="0" windowWidth="28800" windowHeight="11535" tabRatio="500"/>
  </bookViews>
  <sheets>
    <sheet name="Лист1" sheetId="1" r:id="rId1"/>
  </sheets>
  <definedNames>
    <definedName name="_xlnm.Print_Area" localSheetId="0">Лист1!$A$1:$M$14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" i="1" l="1"/>
  <c r="M11" i="1" s="1"/>
  <c r="M12" i="1" s="1"/>
  <c r="I11" i="1"/>
  <c r="J11" i="1" s="1"/>
  <c r="K11" i="1" s="1"/>
</calcChain>
</file>

<file path=xl/sharedStrings.xml><?xml version="1.0" encoding="utf-8"?>
<sst xmlns="http://schemas.openxmlformats.org/spreadsheetml/2006/main" count="26" uniqueCount="25">
  <si>
    <t>Обоснование начальной (максимальной) цены контракта</t>
  </si>
  <si>
    <t>Поставка комплектующих для серверного оборудования</t>
  </si>
  <si>
    <t>(указывается предмет контракта)</t>
  </si>
  <si>
    <t>Дата подготовки обоснования начальной (максимальной) цены контракта: 29.06.2026</t>
  </si>
  <si>
    <t>Используемый метод определения начальной (максимальной) цены контракта: метод сопостовимых рыночных цен</t>
  </si>
  <si>
    <t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</si>
  <si>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</si>
  <si>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>№ п/п</t>
  </si>
  <si>
    <t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</si>
  <si>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</si>
  <si>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</si>
  <si>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>&lt;Vi&gt;</t>
    </r>
  </si>
  <si>
    <t>Цена за единицу измерения товара, работы, услуги, в т.ч. НДС, согласно источникам ценовой информации, руб.</t>
  </si>
  <si>
    <t>Н(М)ЦК  по позиции, руб.*</t>
  </si>
  <si>
    <t>Начальная (максимальная) цена по позиции, руб.</t>
  </si>
  <si>
    <t>https://verytec.ru/catalog/parts/hdd/sas/500/id15980-MM0500FBFVQ.html?srsltid=AfmBOooSqUo4QR2U_ETdfQWkEOylnsJvJ3OJf2jsBawhxH_z0oX7Ogs_</t>
  </si>
  <si>
    <t>https://bouz.ru/catalog/sas_2_5/zhestkiy_disk_hp_500gb_6g_7_2k_2_5_sas_sc_653953_001_605832_001_652745_b21_mm0500fbfvq/?srsltid=AfmBOooHK19pDxxRpCU3fx01L7EFKCQU7L3LZK7MxMJ1OTFiacKLmDwo</t>
  </si>
  <si>
    <t xml:space="preserve">Средняя арифметическая величина цены за единицы &lt;ц&gt; </t>
  </si>
  <si>
    <t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</si>
  <si>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</si>
  <si>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Жесткий диск Тип 2</t>
  </si>
  <si>
    <t>В соответствии с техническим заданием</t>
  </si>
  <si>
    <t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</si>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</sst>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\-??_р_._-;_-@_-"/>
    <numFmt numFmtId="165" formatCode="#,##0.00;[Red]#,##0.00"/>
    <numFmt numFmtId="166" formatCode="_-* #,##0.00\ _₽_-;\-* #,##0.00\ _₽_-;_-* \-??\ _₽_-;_-@_-"/>
  </numFmts>
  <fonts count="19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0"/>
      <color rgb="FF0000FF"/>
      <name val="Arial Cyr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6" fontId="17" fillId="0" borderId="0" applyBorder="0" applyProtection="0"/>
    <xf numFmtId="0" fontId="11" fillId="0" borderId="0" applyBorder="0" applyProtection="0"/>
    <xf numFmtId="0" fontId="1" fillId="0" borderId="0"/>
    <xf numFmtId="164" fontId="18" fillId="0" borderId="0" applyBorder="0" applyProtection="0"/>
  </cellStyleXfs>
  <cellXfs count="34">
    <xf numFmtId="0" fontId="0" fillId="0" borderId="0" xfId="0"/>
    <xf numFmtId="0" fontId="7" fillId="0" borderId="0" xfId="0" applyFont="1" applyBorder="1" applyAlignment="1" applyProtection="1">
      <alignment horizontal="justify" vertical="top" wrapText="1"/>
    </xf>
    <xf numFmtId="2" fontId="9" fillId="0" borderId="4" xfId="0" applyNumberFormat="1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distributed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6" fillId="0" borderId="0" xfId="0" applyFont="1" applyAlignment="1" applyProtection="1"/>
    <xf numFmtId="0" fontId="7" fillId="0" borderId="4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0" borderId="3" xfId="2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2" fontId="14" fillId="0" borderId="0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vertical="center" wrapText="1"/>
    </xf>
    <xf numFmtId="4" fontId="16" fillId="0" borderId="4" xfId="0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 wrapText="1"/>
    </xf>
    <xf numFmtId="165" fontId="7" fillId="0" borderId="4" xfId="3" applyNumberFormat="1" applyFont="1" applyBorder="1" applyAlignment="1" applyProtection="1">
      <alignment horizontal="center" vertical="center" wrapText="1"/>
    </xf>
    <xf numFmtId="166" fontId="7" fillId="0" borderId="4" xfId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 wrapText="1"/>
    </xf>
    <xf numFmtId="166" fontId="7" fillId="0" borderId="4" xfId="1" applyFont="1" applyBorder="1" applyAlignment="1" applyProtection="1"/>
    <xf numFmtId="0" fontId="6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vertical="top"/>
    </xf>
  </cellXfs>
  <cellStyles count="5">
    <cellStyle name="Гиперссылка" xfId="2" builtinId="8"/>
    <cellStyle name="Обычный" xfId="0" builtinId="0"/>
    <cellStyle name="Обычный 2 2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22680</xdr:colOff>
      <xdr:row>8</xdr:row>
      <xdr:rowOff>1132560</xdr:rowOff>
    </xdr:from>
    <xdr:to>
      <xdr:col>10</xdr:col>
      <xdr:colOff>1571040</xdr:colOff>
      <xdr:row>8</xdr:row>
      <xdr:rowOff>1564200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585560" y="5866560"/>
          <a:ext cx="1548360" cy="431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119520</xdr:colOff>
      <xdr:row>8</xdr:row>
      <xdr:rowOff>935280</xdr:rowOff>
    </xdr:from>
    <xdr:to>
      <xdr:col>9</xdr:col>
      <xdr:colOff>1444680</xdr:colOff>
      <xdr:row>8</xdr:row>
      <xdr:rowOff>1471320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202080" y="5669280"/>
          <a:ext cx="1325160" cy="53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13</xdr:row>
      <xdr:rowOff>2880</xdr:rowOff>
    </xdr:from>
    <xdr:to>
      <xdr:col>16</xdr:col>
      <xdr:colOff>239760</xdr:colOff>
      <xdr:row>13</xdr:row>
      <xdr:rowOff>265320</xdr:rowOff>
    </xdr:to>
    <xdr:sp macro="" textlink="">
      <xdr:nvSpPr>
        <xdr:cNvPr id="4" name="TextBox 3"/>
        <xdr:cNvSpPr/>
      </xdr:nvSpPr>
      <xdr:spPr>
        <a:xfrm>
          <a:off x="23074200" y="83894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4"/>
  <sheetViews>
    <sheetView tabSelected="1" zoomScale="75" zoomScaleNormal="75" workbookViewId="0">
      <selection activeCell="A6" sqref="A6:M6"/>
    </sheetView>
  </sheetViews>
  <sheetFormatPr defaultColWidth="8.7109375" defaultRowHeight="15" x14ac:dyDescent="0.25"/>
  <cols>
    <col min="1" max="1" width="13.7109375" style="13" customWidth="1"/>
    <col min="2" max="2" width="57.85546875" style="13" customWidth="1"/>
    <col min="3" max="3" width="33.42578125" style="13" customWidth="1"/>
    <col min="4" max="4" width="12.7109375" style="13" customWidth="1"/>
    <col min="5" max="5" width="10.140625" style="13" customWidth="1"/>
    <col min="6" max="6" width="23.7109375" style="13" customWidth="1"/>
    <col min="7" max="7" width="19.28515625" style="13" customWidth="1"/>
    <col min="8" max="8" width="18.7109375" style="13" customWidth="1"/>
    <col min="9" max="9" width="24.42578125" style="13" customWidth="1"/>
    <col min="10" max="10" width="21" style="13" customWidth="1"/>
    <col min="11" max="11" width="28.5703125" style="13" customWidth="1"/>
    <col min="12" max="12" width="17.140625" style="13" customWidth="1"/>
    <col min="13" max="13" width="19.7109375" style="13" customWidth="1"/>
    <col min="16384" max="16384" width="11.5703125" style="13" customWidth="1"/>
  </cols>
  <sheetData>
    <row r="1" spans="1:16" ht="18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6" ht="56.2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6" ht="17.25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6" ht="33" customHeight="1" x14ac:dyDescent="0.25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6" ht="34.5" customHeight="1" x14ac:dyDescent="0.2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6" ht="140.25" customHeight="1" x14ac:dyDescent="0.25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6" s="14" customFormat="1" ht="18.75" customHeight="1" x14ac:dyDescent="0.3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6" s="14" customFormat="1" ht="54" customHeight="1" x14ac:dyDescent="0.3">
      <c r="A8" s="5" t="s">
        <v>7</v>
      </c>
      <c r="B8" s="4" t="s">
        <v>8</v>
      </c>
      <c r="C8" s="3" t="s">
        <v>9</v>
      </c>
      <c r="D8" s="4" t="s">
        <v>10</v>
      </c>
      <c r="E8" s="4" t="s">
        <v>11</v>
      </c>
      <c r="F8" s="3" t="s">
        <v>12</v>
      </c>
      <c r="G8" s="3"/>
      <c r="H8" s="3"/>
      <c r="I8" s="2"/>
      <c r="J8" s="2"/>
      <c r="K8" s="2"/>
      <c r="L8" s="4" t="s">
        <v>13</v>
      </c>
      <c r="M8" s="4" t="s">
        <v>14</v>
      </c>
    </row>
    <row r="9" spans="1:16" s="14" customFormat="1" ht="123.4" customHeight="1" x14ac:dyDescent="0.3">
      <c r="A9" s="5"/>
      <c r="B9" s="5"/>
      <c r="C9" s="3"/>
      <c r="D9" s="4"/>
      <c r="E9" s="4"/>
      <c r="F9" s="16" t="s">
        <v>15</v>
      </c>
      <c r="G9" s="17" t="s">
        <v>16</v>
      </c>
      <c r="H9" s="17" t="s">
        <v>16</v>
      </c>
      <c r="I9" s="18" t="s">
        <v>17</v>
      </c>
      <c r="J9" s="18" t="s">
        <v>18</v>
      </c>
      <c r="K9" s="19" t="s">
        <v>19</v>
      </c>
      <c r="L9" s="4"/>
      <c r="M9" s="4"/>
      <c r="P9" s="20"/>
    </row>
    <row r="10" spans="1:16" s="14" customFormat="1" ht="18.75" x14ac:dyDescent="0.3">
      <c r="A10" s="21">
        <v>1</v>
      </c>
      <c r="B10" s="21">
        <v>2</v>
      </c>
      <c r="C10" s="22">
        <v>3</v>
      </c>
      <c r="D10" s="21">
        <v>4</v>
      </c>
      <c r="E10" s="21">
        <v>5</v>
      </c>
      <c r="F10" s="22">
        <v>6</v>
      </c>
      <c r="G10" s="21">
        <v>7</v>
      </c>
      <c r="H10" s="21">
        <v>8</v>
      </c>
      <c r="I10" s="21">
        <v>11</v>
      </c>
      <c r="J10" s="21">
        <v>12</v>
      </c>
      <c r="K10" s="22">
        <v>13</v>
      </c>
      <c r="L10" s="21">
        <v>14</v>
      </c>
      <c r="M10" s="21">
        <v>15</v>
      </c>
    </row>
    <row r="11" spans="1:16" ht="92.25" customHeight="1" x14ac:dyDescent="0.25">
      <c r="A11" s="15">
        <v>1</v>
      </c>
      <c r="B11" s="23" t="s">
        <v>20</v>
      </c>
      <c r="C11" s="15" t="s">
        <v>21</v>
      </c>
      <c r="D11" s="15" t="s">
        <v>24</v>
      </c>
      <c r="E11" s="15">
        <v>40</v>
      </c>
      <c r="F11" s="24">
        <v>13056</v>
      </c>
      <c r="G11" s="25">
        <v>12576</v>
      </c>
      <c r="H11" s="25">
        <v>12700</v>
      </c>
      <c r="I11" s="26">
        <f>AVERAGE(F11:H11)</f>
        <v>12777.333333333334</v>
      </c>
      <c r="J11" s="26">
        <f>SQRT(((SUM((POWER(F11-I11,2)),(POWER(G11-I11,2)),(POWER(H11-I11,2))))/3))</f>
        <v>203.44587049685288</v>
      </c>
      <c r="K11" s="27">
        <f>J11/I11*100</f>
        <v>1.592240455730352</v>
      </c>
      <c r="L11" s="25">
        <f>ROUND((F11+G11+H11)/3,2)</f>
        <v>12777.33</v>
      </c>
      <c r="M11" s="28">
        <f>L11*E11</f>
        <v>511093.2</v>
      </c>
      <c r="N11" s="29"/>
    </row>
    <row r="12" spans="1:16" ht="34.5" customHeight="1" x14ac:dyDescent="0.25">
      <c r="A12" s="4" t="s">
        <v>22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30">
        <f>SUM(M11:M11)</f>
        <v>511093.2</v>
      </c>
    </row>
    <row r="13" spans="1:16" s="14" customFormat="1" ht="18.75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2"/>
    </row>
    <row r="14" spans="1:16" s="33" customFormat="1" ht="86.25" customHeight="1" x14ac:dyDescent="0.25">
      <c r="A14" s="1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</sheetData>
  <mergeCells count="18">
    <mergeCell ref="A12:L12"/>
    <mergeCell ref="A14:M14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:M1"/>
    <mergeCell ref="A2:M2"/>
    <mergeCell ref="A3:M3"/>
    <mergeCell ref="A4:M4"/>
    <mergeCell ref="A5:M5"/>
  </mergeCells>
  <pageMargins left="0.7" right="0.7" top="0.75" bottom="0.75" header="0.511811023622047" footer="0.511811023622047"/>
  <pageSetup paperSize="9" scale="31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Джиоева Тамара Таймуразовна</dc:creator>
  <dc:description/>
  <cp:lastModifiedBy>Баранов Михаил Дмитриевич</cp:lastModifiedBy>
  <cp:revision>7</cp:revision>
  <dcterms:created xsi:type="dcterms:W3CDTF">2024-05-20T08:37:37Z</dcterms:created>
  <dcterms:modified xsi:type="dcterms:W3CDTF">2026-06-29T12:06:15Z</dcterms:modified>
  <dc:language>ru-RU</dc:language>
</cp:coreProperties>
</file>