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6" i="1"/>
  <c r="G7" i="1"/>
  <c r="G8" i="1"/>
  <c r="G9" i="1"/>
  <c r="G10" i="1"/>
  <c r="G11" i="1"/>
  <c r="G12" i="1"/>
  <c r="G13" i="1"/>
  <c r="G14" i="1"/>
  <c r="G5" i="1"/>
  <c r="E13" i="1" l="1"/>
  <c r="E6" i="1"/>
  <c r="E7" i="1"/>
  <c r="E8" i="1"/>
  <c r="E9" i="1"/>
  <c r="E10" i="1"/>
  <c r="E11" i="1"/>
  <c r="E12" i="1"/>
  <c r="E14" i="1"/>
  <c r="E5" i="1"/>
  <c r="E15" i="1" l="1"/>
  <c r="I6" i="1"/>
  <c r="I7" i="1"/>
  <c r="I8" i="1"/>
  <c r="I9" i="1"/>
  <c r="I10" i="1"/>
  <c r="I11" i="1"/>
  <c r="I12" i="1"/>
  <c r="I13" i="1"/>
  <c r="I14" i="1"/>
  <c r="M6" i="1"/>
  <c r="M7" i="1"/>
  <c r="M8" i="1"/>
  <c r="M9" i="1"/>
  <c r="M10" i="1"/>
  <c r="M11" i="1"/>
  <c r="M12" i="1"/>
  <c r="M13" i="1"/>
  <c r="M14" i="1"/>
  <c r="L6" i="1"/>
  <c r="N6" i="1" s="1"/>
  <c r="O6" i="1" s="1"/>
  <c r="L7" i="1"/>
  <c r="L8" i="1"/>
  <c r="L9" i="1"/>
  <c r="L10" i="1"/>
  <c r="L11" i="1"/>
  <c r="L12" i="1"/>
  <c r="L13" i="1"/>
  <c r="L14" i="1"/>
  <c r="I5" i="1"/>
  <c r="L5" i="1"/>
  <c r="M5" i="1"/>
  <c r="N5" i="1" s="1"/>
  <c r="I15" i="1" l="1"/>
  <c r="N9" i="1"/>
  <c r="O9" i="1" s="1"/>
  <c r="N14" i="1"/>
  <c r="O14" i="1" s="1"/>
  <c r="N13" i="1"/>
  <c r="O13" i="1" s="1"/>
  <c r="N12" i="1"/>
  <c r="O12" i="1" s="1"/>
  <c r="N11" i="1"/>
  <c r="O11" i="1" s="1"/>
  <c r="N10" i="1"/>
  <c r="O10" i="1" s="1"/>
  <c r="N8" i="1"/>
  <c r="O8" i="1" s="1"/>
  <c r="N7" i="1"/>
  <c r="O7" i="1" s="1"/>
  <c r="K5" i="1"/>
  <c r="K15" i="1" s="1"/>
  <c r="O5" i="1" l="1"/>
  <c r="H16" i="1"/>
</calcChain>
</file>

<file path=xl/sharedStrings.xml><?xml version="1.0" encoding="utf-8"?>
<sst xmlns="http://schemas.openxmlformats.org/spreadsheetml/2006/main" count="51" uniqueCount="37">
  <si>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</si>
  <si>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</si>
  <si>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</si>
  <si>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</si>
  <si>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</si>
  <si>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</si>
  <si>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</si>
  <si>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</si>
  <si>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</si>
  <si>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</si>
  <si>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</si>
  <si>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</si>
  <si>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</si>
  <si>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</si>
  <si>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</si>
  <si>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</si>
  <si>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</si>
  <si>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</si>
  <si>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</si>
  <si>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</si>
  <si>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</si>
  <si>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</si>
  <si>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шт</t>
  </si>
  <si>
    <t xml:space="preserve">Кабель ВВГнг(А)-FRLSLTx3x1,5ок </t>
  </si>
  <si>
    <t xml:space="preserve">Кабель КПСЭнг(А)-FRLSLTx 2x2x0,5 </t>
  </si>
  <si>
    <t xml:space="preserve">Кабель КПСЭнг(А)-FRLSLTx 1x2x0,5 </t>
  </si>
  <si>
    <t xml:space="preserve">Кабель – канал 25х16 </t>
  </si>
  <si>
    <t xml:space="preserve">Кабель – канал 40х16 </t>
  </si>
  <si>
    <t xml:space="preserve">Труба гладкая жесткая ПВХ 32 мм </t>
  </si>
  <si>
    <t>Саморез металл/металл 4,2х41 пресс-шайба сверло оцинкованный</t>
  </si>
  <si>
    <t>Кровельный саморез со сверлом 6,3х150</t>
  </si>
  <si>
    <t>Огнестойкая монтажная пена 240  PROFESSIONAL</t>
  </si>
  <si>
    <t>м</t>
  </si>
  <si>
    <t>КП от 01.07.2026  вх. № 3693-с;</t>
  </si>
  <si>
    <t>КП от 01.07.2027 вх. № 3691-с;</t>
  </si>
  <si>
    <t>КП от 01.07.2026  вх. № 3692-с.</t>
  </si>
  <si>
    <t>Саморез гипсокартон/ дерево 3,5х35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</si>
</sst>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14" fontId="1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U12" sqref="U12"/>
    </sheetView>
  </sheetViews>
  <sheetFormatPr defaultRowHeight="15" x14ac:dyDescent="0.25"/>
  <cols>
    <col min="1" max="1" width="30.85546875" customWidth="1"/>
    <col min="2" max="2" width="8.8554687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3.28515625" customWidth="1"/>
    <col min="9" max="9" width="12.7109375" customWidth="1"/>
    <col min="10" max="11" width="0" hidden="1" customWidth="1"/>
  </cols>
  <sheetData>
    <row r="1" spans="1:16" ht="22.5" customHeigh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ht="52.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15" customHeight="1" x14ac:dyDescent="0.25">
      <c r="A3" s="27" t="s">
        <v>0</v>
      </c>
      <c r="B3" s="27" t="s">
        <v>21</v>
      </c>
      <c r="C3" s="27"/>
      <c r="D3" s="1" t="s">
        <v>3</v>
      </c>
      <c r="E3" s="27" t="s">
        <v>5</v>
      </c>
      <c r="F3" s="1" t="s">
        <v>6</v>
      </c>
      <c r="G3" s="27" t="s">
        <v>5</v>
      </c>
      <c r="H3" s="1" t="s">
        <v>7</v>
      </c>
      <c r="I3" s="28" t="s">
        <v>5</v>
      </c>
      <c r="J3" s="2" t="s">
        <v>17</v>
      </c>
      <c r="K3" s="27" t="s">
        <v>5</v>
      </c>
      <c r="L3" s="25" t="s">
        <v>13</v>
      </c>
      <c r="M3" s="26" t="s">
        <v>14</v>
      </c>
      <c r="N3" s="26" t="s">
        <v>15</v>
      </c>
      <c r="O3" s="26" t="s">
        <v>16</v>
      </c>
      <c r="P3" s="22"/>
    </row>
    <row r="4" spans="1:16" ht="21" customHeight="1" x14ac:dyDescent="0.25">
      <c r="A4" s="27"/>
      <c r="B4" s="1" t="s">
        <v>1</v>
      </c>
      <c r="C4" s="1" t="s">
        <v>2</v>
      </c>
      <c r="D4" s="1" t="s">
        <v>4</v>
      </c>
      <c r="E4" s="27"/>
      <c r="F4" s="1" t="s">
        <v>4</v>
      </c>
      <c r="G4" s="27"/>
      <c r="H4" s="1" t="s">
        <v>4</v>
      </c>
      <c r="I4" s="29"/>
      <c r="J4" s="2" t="s">
        <v>4</v>
      </c>
      <c r="K4" s="27"/>
      <c r="L4" s="25"/>
      <c r="M4" s="26"/>
      <c r="N4" s="26"/>
      <c r="O4" s="26"/>
      <c r="P4" s="22"/>
    </row>
    <row r="5" spans="1:16" x14ac:dyDescent="0.25">
      <c r="A5" s="14" t="s">
        <v>23</v>
      </c>
      <c r="B5" s="8" t="s">
        <v>32</v>
      </c>
      <c r="C5" s="15">
        <v>30</v>
      </c>
      <c r="D5" s="3">
        <v>219.22</v>
      </c>
      <c r="E5" s="3">
        <f>C5*D5</f>
        <v>6576.6</v>
      </c>
      <c r="F5" s="3">
        <v>221.41</v>
      </c>
      <c r="G5" s="9">
        <f>C5*F5</f>
        <v>6642.3</v>
      </c>
      <c r="H5" s="3">
        <v>223.6</v>
      </c>
      <c r="I5" s="3">
        <f>H5*C5</f>
        <v>6708</v>
      </c>
      <c r="J5" s="3"/>
      <c r="K5" s="9">
        <f>J5*C5</f>
        <v>0</v>
      </c>
      <c r="L5" s="4">
        <f>AVERAGE(D5,F5,H5,J5)</f>
        <v>221.41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1.5485638507985375</v>
      </c>
      <c r="O5" s="4">
        <f>N5/L5*100</f>
        <v>0.6994100766896425</v>
      </c>
    </row>
    <row r="6" spans="1:16" x14ac:dyDescent="0.25">
      <c r="A6" s="14" t="s">
        <v>24</v>
      </c>
      <c r="B6" s="8" t="s">
        <v>32</v>
      </c>
      <c r="C6" s="15">
        <v>100</v>
      </c>
      <c r="D6" s="3">
        <v>90.66</v>
      </c>
      <c r="E6" s="3">
        <f t="shared" ref="E6:E14" si="0">C6*D6</f>
        <v>9066</v>
      </c>
      <c r="F6" s="3">
        <v>91.57</v>
      </c>
      <c r="G6" s="9">
        <f t="shared" ref="G6:G14" si="1">C6*F6</f>
        <v>9157</v>
      </c>
      <c r="H6" s="3">
        <v>92.47</v>
      </c>
      <c r="I6" s="3">
        <f t="shared" ref="I6:I14" si="2">H6*C6</f>
        <v>9247</v>
      </c>
      <c r="J6" s="3"/>
      <c r="K6" s="9"/>
      <c r="L6" s="4">
        <f t="shared" ref="L6:L14" si="3">AVERAGE(D6,F6,H6,J6)</f>
        <v>91.566666666666663</v>
      </c>
      <c r="M6" s="5">
        <f t="shared" ref="M6:M14" si="4">COUNTA(D6,F6,H6,J6)</f>
        <v>3</v>
      </c>
      <c r="N6" s="4">
        <f t="shared" ref="N6:N14" si="5">SQRT(IF(D6&gt;0,POWER(D6-L6,2),0)+IF(F6&gt;0,POWER(F6-L6,2),0)+IF(H6&gt;0,POWER(H6-L6,2),0)+IF(J6&gt;0,POWER(J6-L6,2),0))/(M6-1)</f>
        <v>0.63993489252162805</v>
      </c>
      <c r="O6" s="4">
        <f t="shared" ref="O6:O14" si="6">N6/L6*100</f>
        <v>0.69887319896792288</v>
      </c>
    </row>
    <row r="7" spans="1:16" x14ac:dyDescent="0.25">
      <c r="A7" s="14" t="s">
        <v>25</v>
      </c>
      <c r="B7" s="8" t="s">
        <v>32</v>
      </c>
      <c r="C7" s="15">
        <v>1368</v>
      </c>
      <c r="D7" s="3">
        <v>51.5</v>
      </c>
      <c r="E7" s="3">
        <f t="shared" si="0"/>
        <v>70452</v>
      </c>
      <c r="F7" s="3">
        <v>52.02</v>
      </c>
      <c r="G7" s="9">
        <f t="shared" si="1"/>
        <v>71163.360000000001</v>
      </c>
      <c r="H7" s="3">
        <v>52.53</v>
      </c>
      <c r="I7" s="3">
        <f t="shared" si="2"/>
        <v>71861.040000000008</v>
      </c>
      <c r="J7" s="3"/>
      <c r="K7" s="9"/>
      <c r="L7" s="4">
        <f t="shared" si="3"/>
        <v>52.016666666666673</v>
      </c>
      <c r="M7" s="5">
        <f t="shared" si="4"/>
        <v>3</v>
      </c>
      <c r="N7" s="4">
        <f t="shared" si="5"/>
        <v>0.36416571319478575</v>
      </c>
      <c r="O7" s="4">
        <f t="shared" si="6"/>
        <v>0.70009429002522083</v>
      </c>
    </row>
    <row r="8" spans="1:16" x14ac:dyDescent="0.25">
      <c r="A8" s="14" t="s">
        <v>26</v>
      </c>
      <c r="B8" s="8" t="s">
        <v>32</v>
      </c>
      <c r="C8" s="15">
        <v>240</v>
      </c>
      <c r="D8" s="3">
        <v>130</v>
      </c>
      <c r="E8" s="3">
        <f t="shared" si="0"/>
        <v>31200</v>
      </c>
      <c r="F8" s="3">
        <v>131.30000000000001</v>
      </c>
      <c r="G8" s="9">
        <f t="shared" si="1"/>
        <v>31512.000000000004</v>
      </c>
      <c r="H8" s="3">
        <v>132.6</v>
      </c>
      <c r="I8" s="3">
        <f t="shared" si="2"/>
        <v>31824</v>
      </c>
      <c r="J8" s="3"/>
      <c r="K8" s="9"/>
      <c r="L8" s="4">
        <f t="shared" si="3"/>
        <v>131.29999999999998</v>
      </c>
      <c r="M8" s="5">
        <f t="shared" si="4"/>
        <v>3</v>
      </c>
      <c r="N8" s="4">
        <f t="shared" si="5"/>
        <v>0.91923881554250975</v>
      </c>
      <c r="O8" s="4">
        <f t="shared" si="6"/>
        <v>0.70010572394707526</v>
      </c>
    </row>
    <row r="9" spans="1:16" x14ac:dyDescent="0.25">
      <c r="A9" s="14" t="s">
        <v>27</v>
      </c>
      <c r="B9" s="8" t="s">
        <v>32</v>
      </c>
      <c r="C9" s="15">
        <v>160</v>
      </c>
      <c r="D9" s="3">
        <v>200</v>
      </c>
      <c r="E9" s="3">
        <f t="shared" si="0"/>
        <v>32000</v>
      </c>
      <c r="F9" s="3">
        <v>202</v>
      </c>
      <c r="G9" s="9">
        <f t="shared" si="1"/>
        <v>32320</v>
      </c>
      <c r="H9" s="3">
        <v>204</v>
      </c>
      <c r="I9" s="3">
        <f t="shared" si="2"/>
        <v>32640</v>
      </c>
      <c r="J9" s="3"/>
      <c r="K9" s="9"/>
      <c r="L9" s="4">
        <f t="shared" si="3"/>
        <v>202</v>
      </c>
      <c r="M9" s="5">
        <f t="shared" si="4"/>
        <v>3</v>
      </c>
      <c r="N9" s="4">
        <f t="shared" si="5"/>
        <v>1.4142135623730951</v>
      </c>
      <c r="O9" s="4">
        <f t="shared" si="6"/>
        <v>0.70010572394707671</v>
      </c>
    </row>
    <row r="10" spans="1:16" x14ac:dyDescent="0.25">
      <c r="A10" s="14" t="s">
        <v>28</v>
      </c>
      <c r="B10" s="8" t="s">
        <v>32</v>
      </c>
      <c r="C10" s="15">
        <v>24</v>
      </c>
      <c r="D10" s="3">
        <v>207.46</v>
      </c>
      <c r="E10" s="3">
        <f t="shared" si="0"/>
        <v>4979.04</v>
      </c>
      <c r="F10" s="3">
        <v>209.53</v>
      </c>
      <c r="G10" s="9">
        <f t="shared" si="1"/>
        <v>5028.72</v>
      </c>
      <c r="H10" s="3">
        <v>211.61</v>
      </c>
      <c r="I10" s="3">
        <f t="shared" si="2"/>
        <v>5078.6400000000003</v>
      </c>
      <c r="J10" s="3"/>
      <c r="K10" s="9"/>
      <c r="L10" s="4">
        <f t="shared" si="3"/>
        <v>209.53333333333333</v>
      </c>
      <c r="M10" s="5">
        <f t="shared" si="4"/>
        <v>3</v>
      </c>
      <c r="N10" s="4">
        <f t="shared" si="5"/>
        <v>1.4672479908545359</v>
      </c>
      <c r="O10" s="4">
        <f t="shared" si="6"/>
        <v>0.70024562083417241</v>
      </c>
    </row>
    <row r="11" spans="1:16" x14ac:dyDescent="0.25">
      <c r="A11" s="14" t="s">
        <v>36</v>
      </c>
      <c r="B11" s="8" t="s">
        <v>22</v>
      </c>
      <c r="C11" s="15">
        <v>600</v>
      </c>
      <c r="D11" s="3">
        <v>1.1200000000000001</v>
      </c>
      <c r="E11" s="3">
        <f t="shared" si="0"/>
        <v>672.00000000000011</v>
      </c>
      <c r="F11" s="3">
        <v>1.1299999999999999</v>
      </c>
      <c r="G11" s="9">
        <f t="shared" si="1"/>
        <v>677.99999999999989</v>
      </c>
      <c r="H11" s="3">
        <v>1.1399999999999999</v>
      </c>
      <c r="I11" s="3">
        <f t="shared" si="2"/>
        <v>683.99999999999989</v>
      </c>
      <c r="J11" s="3"/>
      <c r="K11" s="9"/>
      <c r="L11" s="4">
        <f t="shared" si="3"/>
        <v>1.1299999999999999</v>
      </c>
      <c r="M11" s="5">
        <f t="shared" si="4"/>
        <v>3</v>
      </c>
      <c r="N11" s="4">
        <f t="shared" si="5"/>
        <v>7.0710678118654034E-3</v>
      </c>
      <c r="O11" s="4">
        <f t="shared" si="6"/>
        <v>0.62575821343941629</v>
      </c>
    </row>
    <row r="12" spans="1:16" ht="25.5" x14ac:dyDescent="0.25">
      <c r="A12" s="14" t="s">
        <v>29</v>
      </c>
      <c r="B12" s="8" t="s">
        <v>22</v>
      </c>
      <c r="C12" s="15">
        <v>1500</v>
      </c>
      <c r="D12" s="3">
        <v>3.2</v>
      </c>
      <c r="E12" s="3">
        <f t="shared" si="0"/>
        <v>4800</v>
      </c>
      <c r="F12" s="3">
        <v>3.23</v>
      </c>
      <c r="G12" s="9">
        <f t="shared" si="1"/>
        <v>4845</v>
      </c>
      <c r="H12" s="3">
        <v>3.26</v>
      </c>
      <c r="I12" s="3">
        <f t="shared" si="2"/>
        <v>4890</v>
      </c>
      <c r="J12" s="3"/>
      <c r="K12" s="9"/>
      <c r="L12" s="4">
        <f t="shared" si="3"/>
        <v>3.23</v>
      </c>
      <c r="M12" s="5">
        <f t="shared" si="4"/>
        <v>3</v>
      </c>
      <c r="N12" s="4">
        <f t="shared" si="5"/>
        <v>2.1213203435596288E-2</v>
      </c>
      <c r="O12" s="4">
        <f t="shared" si="6"/>
        <v>0.65675552432186646</v>
      </c>
    </row>
    <row r="13" spans="1:16" ht="25.5" x14ac:dyDescent="0.25">
      <c r="A13" s="14" t="s">
        <v>30</v>
      </c>
      <c r="B13" s="8" t="s">
        <v>22</v>
      </c>
      <c r="C13" s="15">
        <v>72</v>
      </c>
      <c r="D13" s="3">
        <v>19.88</v>
      </c>
      <c r="E13" s="3">
        <f>C13*D13</f>
        <v>1431.36</v>
      </c>
      <c r="F13" s="3">
        <v>20.079999999999998</v>
      </c>
      <c r="G13" s="9">
        <f t="shared" si="1"/>
        <v>1445.7599999999998</v>
      </c>
      <c r="H13" s="3">
        <v>20.28</v>
      </c>
      <c r="I13" s="3">
        <f t="shared" si="2"/>
        <v>1460.16</v>
      </c>
      <c r="J13" s="3"/>
      <c r="K13" s="9"/>
      <c r="L13" s="4">
        <f t="shared" si="3"/>
        <v>20.079999999999998</v>
      </c>
      <c r="M13" s="5">
        <f t="shared" si="4"/>
        <v>3</v>
      </c>
      <c r="N13" s="4">
        <f t="shared" si="5"/>
        <v>0.14142135623731025</v>
      </c>
      <c r="O13" s="4">
        <f t="shared" si="6"/>
        <v>0.70428962269576822</v>
      </c>
    </row>
    <row r="14" spans="1:16" ht="25.5" x14ac:dyDescent="0.25">
      <c r="A14" s="14" t="s">
        <v>31</v>
      </c>
      <c r="B14" s="8" t="s">
        <v>22</v>
      </c>
      <c r="C14" s="15">
        <v>3</v>
      </c>
      <c r="D14" s="3">
        <v>1400</v>
      </c>
      <c r="E14" s="3">
        <f t="shared" si="0"/>
        <v>4200</v>
      </c>
      <c r="F14" s="3">
        <v>1414</v>
      </c>
      <c r="G14" s="9">
        <f t="shared" si="1"/>
        <v>4242</v>
      </c>
      <c r="H14" s="3">
        <v>1428</v>
      </c>
      <c r="I14" s="3">
        <f t="shared" si="2"/>
        <v>4284</v>
      </c>
      <c r="J14" s="3"/>
      <c r="K14" s="9"/>
      <c r="L14" s="4">
        <f t="shared" si="3"/>
        <v>1414</v>
      </c>
      <c r="M14" s="5">
        <f t="shared" si="4"/>
        <v>3</v>
      </c>
      <c r="N14" s="4">
        <f t="shared" si="5"/>
        <v>9.8994949366116654</v>
      </c>
      <c r="O14" s="4">
        <f t="shared" si="6"/>
        <v>0.70010572394707671</v>
      </c>
    </row>
    <row r="15" spans="1:16" x14ac:dyDescent="0.25">
      <c r="A15" s="10" t="s">
        <v>8</v>
      </c>
      <c r="B15" s="10"/>
      <c r="C15" s="10"/>
      <c r="D15" s="9"/>
      <c r="E15" s="9">
        <f>(SUM(E5:E14))</f>
        <v>165377</v>
      </c>
      <c r="F15" s="9"/>
      <c r="G15" s="9">
        <f>(SUM(G5:G14))</f>
        <v>167034.14000000001</v>
      </c>
      <c r="H15" s="9"/>
      <c r="I15" s="9">
        <f>(SUM(I5:I14))</f>
        <v>168676.84000000003</v>
      </c>
      <c r="J15" s="9"/>
      <c r="K15" s="9">
        <f>SUM(K5:K5)</f>
        <v>0</v>
      </c>
      <c r="L15" s="6"/>
      <c r="M15" s="7"/>
      <c r="N15" s="6"/>
      <c r="O15" s="6"/>
    </row>
    <row r="16" spans="1:16" ht="24.75" customHeight="1" x14ac:dyDescent="0.25">
      <c r="A16" s="17" t="s">
        <v>18</v>
      </c>
      <c r="B16" s="18"/>
      <c r="C16" s="18"/>
      <c r="D16" s="18"/>
      <c r="E16" s="18"/>
      <c r="F16" s="18"/>
      <c r="G16" s="18"/>
      <c r="H16" s="20">
        <f>E15</f>
        <v>165377</v>
      </c>
      <c r="I16" s="21"/>
      <c r="J16" s="21"/>
      <c r="K16" s="21"/>
      <c r="L16" s="21"/>
      <c r="M16" s="21"/>
      <c r="N16" s="21"/>
      <c r="O16" s="2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2" t="s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3" t="s">
        <v>9</v>
      </c>
      <c r="B19" s="19" t="s">
        <v>33</v>
      </c>
      <c r="C19" s="19"/>
      <c r="D19" s="19"/>
      <c r="E19" s="19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3" t="s">
        <v>10</v>
      </c>
      <c r="B20" s="19" t="s">
        <v>34</v>
      </c>
      <c r="C20" s="19"/>
      <c r="D20" s="19"/>
      <c r="E20" s="19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3" t="s">
        <v>11</v>
      </c>
      <c r="B21" s="19" t="s">
        <v>35</v>
      </c>
      <c r="C21" s="19"/>
      <c r="D21" s="19"/>
      <c r="E21" s="19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3" t="s">
        <v>20</v>
      </c>
      <c r="B23" s="16">
        <v>46209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17"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  <mergeCell ref="A16:G16"/>
    <mergeCell ref="B21:E21"/>
    <mergeCell ref="B20:E20"/>
    <mergeCell ref="B19:E19"/>
    <mergeCell ref="H16:O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2026-07-03T06:55:57Z</dcterms:modified>
</cp:coreProperties>
</file>