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отработанные\4\4. Расходка Иванова\"/>
    </mc:Choice>
  </mc:AlternateContent>
  <xr:revisionPtr revIDLastSave="0" documentId="13_ncr:1_{95854A6F-09A6-4B7B-9C48-036678D494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Лист1!$A$7:$K$15</definedName>
    <definedName name="_xlnm.Print_Area" localSheetId="0">Лист1!$A$1:$J$16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I8" i="1" s="1"/>
  <c r="H9" i="1"/>
  <c r="I9" i="1" s="1"/>
  <c r="H10" i="1"/>
  <c r="I10" i="1" s="1"/>
  <c r="H32" i="1"/>
  <c r="H33" i="1"/>
  <c r="H34" i="1"/>
  <c r="H35" i="1"/>
  <c r="H36" i="1"/>
  <c r="I11" i="1" l="1"/>
  <c r="I33" i="1"/>
  <c r="I34" i="1"/>
  <c r="I35" i="1"/>
  <c r="I36" i="1"/>
  <c r="I37" i="1"/>
  <c r="H20" i="1"/>
  <c r="I21" i="1" s="1"/>
  <c r="H21" i="1"/>
  <c r="I22" i="1" s="1"/>
  <c r="H22" i="1"/>
  <c r="I23" i="1" s="1"/>
  <c r="H23" i="1"/>
  <c r="I24" i="1" s="1"/>
  <c r="H24" i="1"/>
  <c r="I25" i="1" s="1"/>
  <c r="H25" i="1"/>
  <c r="I26" i="1" s="1"/>
  <c r="H26" i="1"/>
  <c r="I27" i="1" s="1"/>
  <c r="H27" i="1"/>
  <c r="I28" i="1" s="1"/>
  <c r="H28" i="1"/>
  <c r="I29" i="1" s="1"/>
  <c r="H29" i="1"/>
  <c r="I30" i="1" s="1"/>
  <c r="I43" i="1" l="1"/>
</calcChain>
</file>

<file path=xl/sharedStrings.xml><?xml version="1.0" encoding="utf-8"?>
<sst xmlns="http://schemas.openxmlformats.org/spreadsheetml/2006/main" count="62" uniqueCount="47">
  <si>
    <t>ОБОСНОВАНИЕ НАЧАЛЬНОЙ (МАКСИМАЛЬНОЙ) ЦЕНЫ КОНТРАКТА</t>
  </si>
  <si>
    <t xml:space="preserve">1. В соответствии с требованиями статьи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начальная (максимальная) цена государственного контракта определена методом сопоставимых рыночных цен (анализа рынка);                                                                                                                           </t>
  </si>
  <si>
    <t>2. Расчет НМЦК произведен по формуле:</t>
  </si>
  <si>
    <t>где: НМЦК рын.-начальная максимальная цена контракта, определяемая методом сопоставимых рыночных цен (анализ рынка); v - количество(объем) закупаемого товара (работы, услуги); n - количество значений используемых в расчете; i - номер источника ценовой информации; цi - цена единицы товара, работы, услуги, предоставленная в источнике с номером i, скоректированная  с учетом коэффициентов (индексов), применяемых для перерасчета цен товаров, работ 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</t>
  </si>
  <si>
    <t>3. Результаты приведенных расчетов приведены в таблице:</t>
  </si>
  <si>
    <t>№ пп</t>
  </si>
  <si>
    <t>Наименование товара, работ, услуг</t>
  </si>
  <si>
    <t>Итого, рублей</t>
  </si>
  <si>
    <t>Обоснование: в целях экономии бюджетных средств в расчет принята минимальная цена товара, из предложенных поставщиками</t>
  </si>
  <si>
    <t>Работник контрактной службы/контрактный управляющий:</t>
  </si>
  <si>
    <t>ед.изм.</t>
  </si>
  <si>
    <t>шт</t>
  </si>
  <si>
    <t>Наименьшаяцена</t>
  </si>
  <si>
    <t>ИТОГО</t>
  </si>
  <si>
    <t>тел.: 21-30-87</t>
  </si>
  <si>
    <t xml:space="preserve">кол-во  </t>
  </si>
  <si>
    <t xml:space="preserve">Цена за ед. (руб.) </t>
  </si>
  <si>
    <t>Инспектор ОМСМТиИО ФКУЗ МСЧ-75 Козлова Н.А.</t>
  </si>
  <si>
    <t>Дата подготовки обоснования НМЦК: 10.07.2023</t>
  </si>
  <si>
    <t>Бумага регистрирующая без диаграммной сетки 50*20*12 нар. намотка</t>
  </si>
  <si>
    <t>Калоприемник однокомпонентный дренирующий без фильтра</t>
  </si>
  <si>
    <t>Комплект одежды хирурга из н/тк материала стерильный (халат, бахилы, шапочка, маска)</t>
  </si>
  <si>
    <t>Кружка Эсмарха стерильная 2000 мл (клапан)</t>
  </si>
  <si>
    <t>Кювета одноразовая с шариками (250 мкг) № 1000 шт.</t>
  </si>
  <si>
    <t>Уп.</t>
  </si>
  <si>
    <t>Лейкопластырь 4х500 см</t>
  </si>
  <si>
    <t>Мочеприемник прикроватный стерильный 1 литр</t>
  </si>
  <si>
    <t xml:space="preserve">Простынь стерильная одноразовая 1400*2000 </t>
  </si>
  <si>
    <t>Скальпель хирургический № 23 (одноразовый, стерильный)</t>
  </si>
  <si>
    <t>Халат хирургический стерильный, одноразовый дл. 140 см рукав на резинке</t>
  </si>
  <si>
    <t>Дезинфицирующее средство с моющим эффектом (Канистра 5 литров)</t>
  </si>
  <si>
    <t>Дезинфицирующее и стерилизующее средство на основе глутарового альдегида (флакон 1 литр)</t>
  </si>
  <si>
    <t>Кожный антисептик и дезинфектант для поверхностей (флакон 1 литр)</t>
  </si>
  <si>
    <t>хлорсодержащее дезинфицирующее средство (таблетки № 300)</t>
  </si>
  <si>
    <t>Дезинфицирующее средство с моющим эффектом (флакон 1 литр)</t>
  </si>
  <si>
    <t>таб.</t>
  </si>
  <si>
    <t xml:space="preserve">Составил: </t>
  </si>
  <si>
    <t>______________________________</t>
  </si>
  <si>
    <t>тел.: (3022) 21-30-87</t>
  </si>
  <si>
    <t xml:space="preserve">Цена 1  </t>
  </si>
  <si>
    <t xml:space="preserve">Цена 2  </t>
  </si>
  <si>
    <t>Цена 3</t>
  </si>
  <si>
    <t>старший лейтенант внутренней службы Д.А. Сидоров</t>
  </si>
  <si>
    <t xml:space="preserve">Пробирка </t>
  </si>
  <si>
    <t>Педикулен</t>
  </si>
  <si>
    <t>Мунлштук</t>
  </si>
  <si>
    <t>Дата подготовки обоснования НМЦК : 20.05.2026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</si>
</sst>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" fontId="5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top"/>
    </xf>
    <xf numFmtId="0" fontId="0" fillId="2" borderId="0" xfId="0" applyFill="1"/>
    <xf numFmtId="0" fontId="5" fillId="2" borderId="1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5" fillId="2" borderId="7" xfId="0" applyFont="1" applyFill="1" applyBorder="1" applyAlignment="1">
      <alignment horizontal="center" vertical="top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vertical="center" wrapText="1"/>
    </xf>
    <xf numFmtId="4" fontId="5" fillId="2" borderId="9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top"/>
    </xf>
    <xf numFmtId="4" fontId="5" fillId="2" borderId="11" xfId="0" applyNumberFormat="1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top"/>
    </xf>
    <xf numFmtId="0" fontId="10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vertical="center" wrapText="1"/>
    </xf>
    <xf numFmtId="4" fontId="5" fillId="2" borderId="14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15" xfId="0" applyFont="1" applyFill="1" applyBorder="1" applyAlignment="1">
      <alignment horizontal="right"/>
    </xf>
    <xf numFmtId="4" fontId="2" fillId="2" borderId="16" xfId="0" applyNumberFormat="1" applyFont="1" applyFill="1" applyBorder="1"/>
    <xf numFmtId="0" fontId="2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76200</xdr:rowOff>
    </xdr:from>
    <xdr:to>
      <xdr:col>4</xdr:col>
      <xdr:colOff>931545</xdr:colOff>
      <xdr:row>2</xdr:row>
      <xdr:rowOff>514350</xdr:rowOff>
    </xdr:to>
    <xdr:pic>
      <xdr:nvPicPr>
        <xdr:cNvPr id="3" name="Рисунок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53815" y="828675"/>
          <a:ext cx="325945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view="pageBreakPreview" topLeftCell="A2" zoomScale="120" zoomScaleNormal="130" zoomScaleSheetLayoutView="120" workbookViewId="0">
      <selection activeCell="B12" sqref="B12"/>
    </sheetView>
  </sheetViews>
  <sheetFormatPr defaultRowHeight="15" outlineLevelCol="1" x14ac:dyDescent="0.25"/>
  <cols>
    <col min="1" max="1" width="5.5703125" customWidth="1"/>
    <col min="2" max="2" width="40.5703125" customWidth="1"/>
    <col min="3" max="3" width="11.85546875" customWidth="1"/>
    <col min="4" max="4" width="12.42578125" customWidth="1"/>
    <col min="5" max="6" width="15.85546875" customWidth="1" outlineLevel="1"/>
    <col min="7" max="7" width="21.28515625" customWidth="1" outlineLevel="1"/>
    <col min="8" max="8" width="13.85546875" customWidth="1"/>
    <col min="9" max="9" width="17.28515625" customWidth="1"/>
  </cols>
  <sheetData>
    <row r="1" spans="1:10" ht="15.7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10" ht="40.5" customHeight="1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10" ht="50.25" customHeight="1" x14ac:dyDescent="0.25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4" spans="1:10" ht="82.5" customHeight="1" x14ac:dyDescent="0.25">
      <c r="A4" s="57" t="s">
        <v>3</v>
      </c>
      <c r="B4" s="57"/>
      <c r="C4" s="57"/>
      <c r="D4" s="57"/>
      <c r="E4" s="57"/>
      <c r="F4" s="57"/>
      <c r="G4" s="57"/>
      <c r="H4" s="57"/>
      <c r="I4" s="57"/>
    </row>
    <row r="5" spans="1:10" ht="15.75" x14ac:dyDescent="0.25">
      <c r="A5" s="57" t="s">
        <v>4</v>
      </c>
      <c r="B5" s="57"/>
      <c r="C5" s="57"/>
      <c r="D5" s="57"/>
      <c r="E5" s="57"/>
      <c r="F5" s="57"/>
      <c r="G5" s="57"/>
      <c r="H5" s="57"/>
      <c r="I5" s="57"/>
    </row>
    <row r="6" spans="1:10" ht="15.75" customHeight="1" x14ac:dyDescent="0.25">
      <c r="A6" s="51" t="s">
        <v>5</v>
      </c>
      <c r="B6" s="50" t="s">
        <v>6</v>
      </c>
      <c r="C6" s="49" t="s">
        <v>10</v>
      </c>
      <c r="D6" s="49" t="s">
        <v>15</v>
      </c>
      <c r="E6" s="54" t="s">
        <v>16</v>
      </c>
      <c r="F6" s="55"/>
      <c r="G6" s="55"/>
      <c r="H6" s="47" t="s">
        <v>12</v>
      </c>
      <c r="I6" s="49" t="s">
        <v>7</v>
      </c>
      <c r="J6" s="6"/>
    </row>
    <row r="7" spans="1:10" ht="15.75" x14ac:dyDescent="0.25">
      <c r="A7" s="52"/>
      <c r="B7" s="53"/>
      <c r="C7" s="50"/>
      <c r="D7" s="50"/>
      <c r="E7" s="8" t="s">
        <v>39</v>
      </c>
      <c r="F7" s="8" t="s">
        <v>40</v>
      </c>
      <c r="G7" s="8" t="s">
        <v>41</v>
      </c>
      <c r="H7" s="48"/>
      <c r="I7" s="50"/>
      <c r="J7" s="6"/>
    </row>
    <row r="8" spans="1:10" ht="15.75" x14ac:dyDescent="0.25">
      <c r="A8" s="7">
        <v>1</v>
      </c>
      <c r="B8" s="45" t="s">
        <v>43</v>
      </c>
      <c r="C8" s="43" t="s">
        <v>11</v>
      </c>
      <c r="D8" s="43">
        <v>500</v>
      </c>
      <c r="E8" s="12">
        <v>5.7</v>
      </c>
      <c r="F8" s="12">
        <v>6</v>
      </c>
      <c r="G8" s="12">
        <v>6.5</v>
      </c>
      <c r="H8" s="12">
        <f>MIN(E8:G8)</f>
        <v>5.7</v>
      </c>
      <c r="I8" s="3">
        <f>H8*D8</f>
        <v>2850</v>
      </c>
      <c r="J8" s="6"/>
    </row>
    <row r="9" spans="1:10" ht="15.75" x14ac:dyDescent="0.25">
      <c r="A9" s="7">
        <v>2</v>
      </c>
      <c r="B9" s="44" t="s">
        <v>44</v>
      </c>
      <c r="C9" s="43" t="s">
        <v>11</v>
      </c>
      <c r="D9" s="43">
        <v>5</v>
      </c>
      <c r="E9" s="12">
        <v>1200</v>
      </c>
      <c r="F9" s="12">
        <v>1221</v>
      </c>
      <c r="G9" s="12">
        <v>1300</v>
      </c>
      <c r="H9" s="12">
        <f>MIN(E9:G9)</f>
        <v>1200</v>
      </c>
      <c r="I9" s="3">
        <f>H9*D9</f>
        <v>6000</v>
      </c>
      <c r="J9" s="6"/>
    </row>
    <row r="10" spans="1:10" ht="15.75" x14ac:dyDescent="0.25">
      <c r="A10" s="7">
        <v>3</v>
      </c>
      <c r="B10" s="42" t="s">
        <v>45</v>
      </c>
      <c r="C10" s="42" t="s">
        <v>11</v>
      </c>
      <c r="D10" s="42">
        <v>200</v>
      </c>
      <c r="E10" s="12">
        <v>18</v>
      </c>
      <c r="F10" s="12">
        <v>19</v>
      </c>
      <c r="G10" s="12">
        <v>19.8</v>
      </c>
      <c r="H10" s="12">
        <f>MIN(E10:G10)</f>
        <v>18</v>
      </c>
      <c r="I10" s="3">
        <f>H10*D10</f>
        <v>3600</v>
      </c>
      <c r="J10" s="6"/>
    </row>
    <row r="11" spans="1:10" ht="15.75" x14ac:dyDescent="0.25">
      <c r="C11" s="27"/>
      <c r="H11" s="28"/>
      <c r="I11" s="29">
        <f>SUM(I8:I10)</f>
        <v>12450</v>
      </c>
    </row>
    <row r="12" spans="1:10" ht="18.75" x14ac:dyDescent="0.3">
      <c r="A12" s="30"/>
      <c r="B12" s="31" t="s">
        <v>46</v>
      </c>
      <c r="C12" s="32"/>
      <c r="D12" s="30"/>
      <c r="E12" s="30"/>
      <c r="F12" s="30"/>
      <c r="G12" s="30"/>
      <c r="H12" s="32"/>
      <c r="I12" s="32"/>
      <c r="J12" s="33"/>
    </row>
    <row r="13" spans="1:10" ht="15.75" x14ac:dyDescent="0.25">
      <c r="A13" s="34"/>
      <c r="B13" s="35" t="s">
        <v>36</v>
      </c>
      <c r="C13" s="36"/>
      <c r="D13" s="34"/>
      <c r="E13" s="34"/>
      <c r="F13" s="34"/>
      <c r="G13" s="34"/>
      <c r="H13" s="34"/>
      <c r="I13" s="34"/>
      <c r="J13" s="33"/>
    </row>
    <row r="14" spans="1:10" ht="31.5" x14ac:dyDescent="0.25">
      <c r="A14" s="34"/>
      <c r="B14" s="37" t="s">
        <v>42</v>
      </c>
      <c r="C14" s="38"/>
      <c r="D14" s="30" t="s">
        <v>37</v>
      </c>
      <c r="E14" s="30"/>
      <c r="F14" s="30"/>
      <c r="G14" s="34"/>
      <c r="H14" s="34"/>
      <c r="I14" s="34"/>
      <c r="J14" s="33"/>
    </row>
    <row r="15" spans="1:10" ht="15.75" x14ac:dyDescent="0.25">
      <c r="A15" s="34"/>
      <c r="B15" s="37" t="s">
        <v>38</v>
      </c>
      <c r="C15" s="36"/>
      <c r="D15" s="34"/>
      <c r="E15" s="34"/>
      <c r="F15" s="34"/>
      <c r="G15" s="34"/>
      <c r="I15" s="34"/>
      <c r="J15" s="33"/>
    </row>
    <row r="16" spans="1:10" x14ac:dyDescent="0.25">
      <c r="C16" s="27"/>
    </row>
    <row r="20" spans="1:9" x14ac:dyDescent="0.25">
      <c r="H20" s="3">
        <f t="shared" ref="H20:H29" si="0">G21</f>
        <v>0</v>
      </c>
    </row>
    <row r="21" spans="1:9" ht="24" x14ac:dyDescent="0.25">
      <c r="A21" s="7">
        <v>3</v>
      </c>
      <c r="B21" s="9" t="s">
        <v>19</v>
      </c>
      <c r="C21" s="11" t="s">
        <v>11</v>
      </c>
      <c r="D21" s="11">
        <v>100</v>
      </c>
      <c r="E21" s="12"/>
      <c r="F21" s="12"/>
      <c r="G21" s="12"/>
      <c r="H21" s="3">
        <f t="shared" si="0"/>
        <v>80</v>
      </c>
      <c r="I21" s="3">
        <f t="shared" ref="I21:I30" si="1">H20*D21</f>
        <v>0</v>
      </c>
    </row>
    <row r="22" spans="1:9" ht="24" x14ac:dyDescent="0.25">
      <c r="A22" s="7">
        <v>6</v>
      </c>
      <c r="B22" s="9" t="s">
        <v>20</v>
      </c>
      <c r="C22" s="11" t="s">
        <v>11</v>
      </c>
      <c r="D22" s="11">
        <v>30</v>
      </c>
      <c r="E22" s="12"/>
      <c r="F22" s="12"/>
      <c r="G22" s="12">
        <v>80</v>
      </c>
      <c r="H22" s="3">
        <f t="shared" si="0"/>
        <v>0</v>
      </c>
      <c r="I22" s="3">
        <f t="shared" si="1"/>
        <v>2400</v>
      </c>
    </row>
    <row r="23" spans="1:9" ht="24" x14ac:dyDescent="0.25">
      <c r="A23" s="7">
        <v>7</v>
      </c>
      <c r="B23" s="9" t="s">
        <v>21</v>
      </c>
      <c r="C23" s="11" t="s">
        <v>11</v>
      </c>
      <c r="D23" s="11">
        <v>30</v>
      </c>
      <c r="E23" s="12"/>
      <c r="F23" s="12"/>
      <c r="G23" s="12"/>
      <c r="H23" s="3">
        <f t="shared" si="0"/>
        <v>400</v>
      </c>
      <c r="I23" s="3">
        <f t="shared" si="1"/>
        <v>0</v>
      </c>
    </row>
    <row r="24" spans="1:9" x14ac:dyDescent="0.25">
      <c r="A24" s="7">
        <v>8</v>
      </c>
      <c r="B24" s="9" t="s">
        <v>22</v>
      </c>
      <c r="C24" s="11" t="s">
        <v>11</v>
      </c>
      <c r="D24" s="11">
        <v>30</v>
      </c>
      <c r="E24" s="12"/>
      <c r="F24" s="12"/>
      <c r="G24" s="12">
        <v>400</v>
      </c>
      <c r="H24" s="3">
        <f t="shared" si="0"/>
        <v>0</v>
      </c>
      <c r="I24" s="3">
        <f t="shared" si="1"/>
        <v>12000</v>
      </c>
    </row>
    <row r="25" spans="1:9" ht="24" x14ac:dyDescent="0.25">
      <c r="A25" s="7">
        <v>9</v>
      </c>
      <c r="B25" s="9" t="s">
        <v>23</v>
      </c>
      <c r="C25" s="11" t="s">
        <v>24</v>
      </c>
      <c r="D25" s="11">
        <v>2</v>
      </c>
      <c r="E25" s="12"/>
      <c r="F25" s="12"/>
      <c r="G25" s="12"/>
      <c r="H25" s="3">
        <f t="shared" si="0"/>
        <v>35</v>
      </c>
      <c r="I25" s="3">
        <f t="shared" si="1"/>
        <v>0</v>
      </c>
    </row>
    <row r="26" spans="1:9" x14ac:dyDescent="0.25">
      <c r="A26" s="7">
        <v>13</v>
      </c>
      <c r="B26" s="9" t="s">
        <v>25</v>
      </c>
      <c r="C26" s="11" t="s">
        <v>11</v>
      </c>
      <c r="D26" s="11">
        <v>300</v>
      </c>
      <c r="E26" s="12"/>
      <c r="F26" s="12"/>
      <c r="G26" s="12">
        <v>35</v>
      </c>
      <c r="H26" s="3">
        <f t="shared" si="0"/>
        <v>70</v>
      </c>
      <c r="I26" s="3">
        <f t="shared" si="1"/>
        <v>10500</v>
      </c>
    </row>
    <row r="27" spans="1:9" x14ac:dyDescent="0.25">
      <c r="A27" s="7">
        <v>14</v>
      </c>
      <c r="B27" s="9" t="s">
        <v>26</v>
      </c>
      <c r="C27" s="11" t="s">
        <v>11</v>
      </c>
      <c r="D27" s="11">
        <v>100</v>
      </c>
      <c r="E27" s="12"/>
      <c r="F27" s="12"/>
      <c r="G27" s="12">
        <v>70</v>
      </c>
      <c r="H27" s="3">
        <f t="shared" si="0"/>
        <v>70</v>
      </c>
      <c r="I27" s="3">
        <f t="shared" si="1"/>
        <v>7000</v>
      </c>
    </row>
    <row r="28" spans="1:9" x14ac:dyDescent="0.25">
      <c r="A28" s="7">
        <v>18</v>
      </c>
      <c r="B28" s="9" t="s">
        <v>27</v>
      </c>
      <c r="C28" s="11" t="s">
        <v>11</v>
      </c>
      <c r="D28" s="11">
        <v>100</v>
      </c>
      <c r="E28" s="13"/>
      <c r="F28" s="13"/>
      <c r="G28" s="12">
        <v>70</v>
      </c>
      <c r="H28" s="3">
        <f t="shared" si="0"/>
        <v>19</v>
      </c>
      <c r="I28" s="3">
        <f t="shared" si="1"/>
        <v>7000</v>
      </c>
    </row>
    <row r="29" spans="1:9" ht="24" x14ac:dyDescent="0.25">
      <c r="A29" s="7">
        <v>19</v>
      </c>
      <c r="B29" s="9" t="s">
        <v>28</v>
      </c>
      <c r="C29" s="11" t="s">
        <v>11</v>
      </c>
      <c r="D29" s="11">
        <v>200</v>
      </c>
      <c r="E29" s="12"/>
      <c r="F29" s="12"/>
      <c r="G29" s="12">
        <v>19</v>
      </c>
      <c r="H29" s="3">
        <f t="shared" si="0"/>
        <v>100</v>
      </c>
      <c r="I29" s="3">
        <f t="shared" si="1"/>
        <v>3800</v>
      </c>
    </row>
    <row r="30" spans="1:9" ht="24" x14ac:dyDescent="0.25">
      <c r="A30" s="7">
        <v>20</v>
      </c>
      <c r="B30" s="9" t="s">
        <v>29</v>
      </c>
      <c r="C30" s="11" t="s">
        <v>11</v>
      </c>
      <c r="D30" s="11">
        <v>200</v>
      </c>
      <c r="E30" s="14"/>
      <c r="F30" s="14"/>
      <c r="G30" s="12">
        <v>100</v>
      </c>
      <c r="I30" s="3">
        <f t="shared" si="1"/>
        <v>20000</v>
      </c>
    </row>
    <row r="31" spans="1:9" ht="15.75" thickBot="1" x14ac:dyDescent="0.3"/>
    <row r="32" spans="1:9" ht="15.75" thickBot="1" x14ac:dyDescent="0.3">
      <c r="H32" s="18">
        <f>G33</f>
        <v>1900</v>
      </c>
    </row>
    <row r="33" spans="1:9" ht="24" x14ac:dyDescent="0.25">
      <c r="A33" s="15">
        <v>22</v>
      </c>
      <c r="B33" s="16" t="s">
        <v>30</v>
      </c>
      <c r="C33" s="17" t="s">
        <v>11</v>
      </c>
      <c r="D33" s="17">
        <v>10</v>
      </c>
      <c r="E33" s="12">
        <v>315</v>
      </c>
      <c r="F33" s="12"/>
      <c r="G33" s="12">
        <v>1900</v>
      </c>
      <c r="H33" s="3">
        <f>G34</f>
        <v>390</v>
      </c>
      <c r="I33" s="19">
        <f>H32*D33</f>
        <v>19000</v>
      </c>
    </row>
    <row r="34" spans="1:9" ht="24" x14ac:dyDescent="0.25">
      <c r="A34" s="20">
        <v>23</v>
      </c>
      <c r="B34" s="9" t="s">
        <v>34</v>
      </c>
      <c r="C34" s="11" t="s">
        <v>11</v>
      </c>
      <c r="D34" s="11">
        <v>20</v>
      </c>
      <c r="E34" s="12">
        <v>615</v>
      </c>
      <c r="F34" s="12"/>
      <c r="G34" s="12">
        <v>390</v>
      </c>
      <c r="H34" s="3">
        <f>G35</f>
        <v>550</v>
      </c>
      <c r="I34" s="21">
        <f>H33*D34</f>
        <v>7800</v>
      </c>
    </row>
    <row r="35" spans="1:9" ht="24" x14ac:dyDescent="0.25">
      <c r="A35" s="20">
        <v>24</v>
      </c>
      <c r="B35" s="10" t="s">
        <v>31</v>
      </c>
      <c r="C35" s="11" t="s">
        <v>11</v>
      </c>
      <c r="D35" s="11">
        <v>20</v>
      </c>
      <c r="E35" s="12">
        <v>815</v>
      </c>
      <c r="F35" s="12"/>
      <c r="G35" s="12">
        <v>550</v>
      </c>
      <c r="H35" s="3">
        <f>G36</f>
        <v>310</v>
      </c>
      <c r="I35" s="21">
        <f>H34*D35</f>
        <v>11000</v>
      </c>
    </row>
    <row r="36" spans="1:9" ht="24.75" thickBot="1" x14ac:dyDescent="0.3">
      <c r="A36" s="20">
        <v>25</v>
      </c>
      <c r="B36" s="10" t="s">
        <v>32</v>
      </c>
      <c r="C36" s="11" t="s">
        <v>11</v>
      </c>
      <c r="D36" s="11">
        <v>50</v>
      </c>
      <c r="E36" s="12">
        <v>451</v>
      </c>
      <c r="F36" s="12"/>
      <c r="G36" s="12">
        <v>310</v>
      </c>
      <c r="H36" s="25">
        <f>G37</f>
        <v>350</v>
      </c>
      <c r="I36" s="21">
        <f>H35*D36</f>
        <v>15500</v>
      </c>
    </row>
    <row r="37" spans="1:9" ht="24.75" thickBot="1" x14ac:dyDescent="0.3">
      <c r="A37" s="22">
        <v>26</v>
      </c>
      <c r="B37" s="23" t="s">
        <v>33</v>
      </c>
      <c r="C37" s="24" t="s">
        <v>35</v>
      </c>
      <c r="D37" s="24">
        <v>40</v>
      </c>
      <c r="E37" s="12">
        <v>680</v>
      </c>
      <c r="F37" s="12"/>
      <c r="G37" s="12">
        <v>350</v>
      </c>
      <c r="I37" s="26">
        <f>H36*D37</f>
        <v>14000</v>
      </c>
    </row>
    <row r="42" spans="1:9" ht="15.75" x14ac:dyDescent="0.25">
      <c r="H42" s="40"/>
    </row>
    <row r="43" spans="1:9" ht="15.75" x14ac:dyDescent="0.25">
      <c r="A43" s="40" t="s">
        <v>13</v>
      </c>
      <c r="B43" s="40"/>
      <c r="C43" s="40"/>
      <c r="D43" s="40"/>
      <c r="E43" s="40"/>
      <c r="F43" s="40"/>
      <c r="G43" s="40"/>
      <c r="H43" s="41"/>
      <c r="I43" s="4">
        <f>SUM(I11:I22)</f>
        <v>14850</v>
      </c>
    </row>
    <row r="44" spans="1:9" ht="15.75" customHeight="1" x14ac:dyDescent="0.25">
      <c r="A44" s="41" t="s">
        <v>8</v>
      </c>
      <c r="B44" s="41"/>
      <c r="C44" s="41"/>
      <c r="D44" s="41"/>
      <c r="E44" s="41"/>
      <c r="F44" s="41"/>
      <c r="G44" s="41"/>
      <c r="H44" s="39"/>
      <c r="I44" s="41"/>
    </row>
    <row r="45" spans="1:9" ht="15.75" x14ac:dyDescent="0.25">
      <c r="A45" s="1" t="s">
        <v>18</v>
      </c>
      <c r="B45" s="1"/>
      <c r="C45" s="1"/>
      <c r="D45" s="5"/>
      <c r="E45" s="1"/>
      <c r="F45" s="1"/>
      <c r="G45" s="39"/>
      <c r="H45" s="5"/>
      <c r="I45" s="2"/>
    </row>
    <row r="46" spans="1:9" ht="15.75" x14ac:dyDescent="0.25">
      <c r="A46" s="46" t="s">
        <v>9</v>
      </c>
      <c r="B46" s="46"/>
      <c r="C46" s="5"/>
      <c r="D46" s="5"/>
      <c r="E46" s="5"/>
      <c r="F46" s="5"/>
      <c r="G46" s="5"/>
      <c r="H46" s="5"/>
      <c r="I46" s="2"/>
    </row>
    <row r="47" spans="1:9" ht="15.75" x14ac:dyDescent="0.25">
      <c r="A47" s="46" t="s">
        <v>17</v>
      </c>
      <c r="B47" s="46"/>
      <c r="C47" s="5" t="s">
        <v>14</v>
      </c>
      <c r="D47" s="5"/>
      <c r="E47" s="5"/>
      <c r="F47" s="5"/>
      <c r="G47" s="5"/>
      <c r="H47" s="6"/>
      <c r="I47" s="2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I49" s="6"/>
    </row>
  </sheetData>
  <autoFilter ref="A7:K15" xr:uid="{00000000-0009-0000-0000-000000000000}"/>
  <mergeCells count="14">
    <mergeCell ref="A1:I1"/>
    <mergeCell ref="A2:I2"/>
    <mergeCell ref="A3:I3"/>
    <mergeCell ref="A4:I4"/>
    <mergeCell ref="A5:I5"/>
    <mergeCell ref="A46:B46"/>
    <mergeCell ref="A47:B47"/>
    <mergeCell ref="H6:H7"/>
    <mergeCell ref="I6:I7"/>
    <mergeCell ref="A6:A7"/>
    <mergeCell ref="B6:B7"/>
    <mergeCell ref="C6:C7"/>
    <mergeCell ref="D6:D7"/>
    <mergeCell ref="E6:G6"/>
  </mergeCells>
  <pageMargins left="0.31496062992125984" right="0.11811023622047245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senotrysova</dc:creator>
  <cp:lastModifiedBy>Пользователь</cp:lastModifiedBy>
  <cp:lastPrinted>2026-05-20T02:42:20Z</cp:lastPrinted>
  <dcterms:created xsi:type="dcterms:W3CDTF">2018-12-19T07:47:14Z</dcterms:created>
  <dcterms:modified xsi:type="dcterms:W3CDTF">2026-05-20T02:45:44Z</dcterms:modified>
</cp:coreProperties>
</file>