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разное можно удалять\ИК-16\4. телик\"/>
    </mc:Choice>
  </mc:AlternateContent>
  <bookViews>
    <workbookView xWindow="0" yWindow="0" windowWidth="14085" windowHeight="11355" tabRatio="606"/>
  </bookViews>
  <sheets>
    <sheet name="ПТУ" sheetId="38" r:id="rId1"/>
  </sheets>
  <calcPr calcId="162913" iterateDelta="1E-4"/>
</workbook>
</file>

<file path=xl/calcChain.xml><?xml version="1.0" encoding="utf-8"?>
<calcChain xmlns="http://schemas.openxmlformats.org/spreadsheetml/2006/main">
  <c r="L5" i="38" l="1"/>
  <c r="H5" i="38" l="1"/>
  <c r="I5" i="38" s="1"/>
  <c r="J5" i="38" s="1"/>
  <c r="K5" i="38"/>
  <c r="M5" i="38" s="1"/>
  <c r="M6" i="38" s="1"/>
</calcChain>
</file>

<file path=xl/sharedStrings.xml><?xml version="1.0" encoding="utf-8"?>
<sst xmlns="http://schemas.openxmlformats.org/spreadsheetml/2006/main" count="24" uniqueCount="24">
  <si>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</si>
  <si>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</si>
  <si>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</si>
  <si>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</si>
  <si>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</si>
  <si>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</si>
  <si>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</si>
  <si>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</si>
  <si>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</si>
  <si>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t>шт</t>
  </si>
  <si>
    <t>ИТОГО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</si>
  <si>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</si>
  <si>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</si>
  <si>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r>
      <t xml:space="preserve">коэффициент вариации цен V (%)           </t>
    </r>
    <r>
      <rPr>
        <i/>
        <sz val="10"/>
        <color indexed="8"/>
        <rFont val="PT Astra Serif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</si>
  <si>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PT Astra Serif"/>
        <family val="1"/>
        <charset val="204"/>
      </rPr>
      <t>Расчет НМЦК по формуле</t>
    </r>
    <r>
      <rPr>
        <sz val="10"/>
        <color indexed="8"/>
        <rFont val="PT Astra Serif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</si>
  <si>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Источник финансирования: (Глава; Раздел(подраздел); Целевая статья; Вид расходов; КОСГУ): 32003054230690048244</t>
  </si>
  <si>
    <t xml:space="preserve">Приложение </t>
  </si>
  <si>
    <t>Наименьшая Цена за единицу изм. с  (руб.)</t>
  </si>
  <si>
    <t>НМЦК с учетом наименьшей цены за единицу (руб.)**</t>
  </si>
  <si>
    <t xml:space="preserve">Коммерческое предложение №1 вх № 2792  от 01.09.26 
</t>
  </si>
  <si>
    <t xml:space="preserve">Коммерческое предложение №2 вх № 2792/2  от 01.09.26 
</t>
  </si>
  <si>
    <t xml:space="preserve">Коммерческое предложение №3 вх № 2792/3 от 01.09.26 
</t>
  </si>
  <si>
    <t>Обоснование начальной (максимальной) цены контракта на 01.09.2026</t>
  </si>
  <si>
    <t>Телевизор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</si>
</sst>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PT Astra Serif"/>
      <family val="1"/>
      <charset val="204"/>
    </font>
    <font>
      <b/>
      <sz val="10"/>
      <color theme="1"/>
      <name val="PT Astra Serif"/>
      <family val="1"/>
      <charset val="204"/>
    </font>
    <font>
      <b/>
      <sz val="10"/>
      <color indexed="8"/>
      <name val="PT Astra Serif"/>
      <family val="1"/>
      <charset val="204"/>
    </font>
    <font>
      <i/>
      <sz val="10"/>
      <color indexed="8"/>
      <name val="PT Astra Serif"/>
      <family val="1"/>
      <charset val="204"/>
    </font>
    <font>
      <sz val="10"/>
      <color indexed="8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11"/>
      <color indexed="8"/>
      <name val="PT Astra Serif"/>
      <family val="1"/>
      <charset val="204"/>
    </font>
    <font>
      <sz val="11"/>
      <name val="PT Astra Serif"/>
      <family val="1"/>
      <charset val="204"/>
    </font>
    <font>
      <sz val="12"/>
      <color indexed="8"/>
      <name val="PT Astra Serif"/>
      <family val="1"/>
      <charset val="204"/>
    </font>
    <font>
      <sz val="12"/>
      <color rgb="FF000000"/>
      <name val="PT Astra Serif"/>
      <family val="1"/>
      <charset val="204"/>
    </font>
    <font>
      <sz val="12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Fill="1"/>
    <xf numFmtId="0" fontId="1" fillId="0" borderId="0" xfId="0" applyFont="1" applyAlignment="1">
      <alignment horizontal="center" vertical="top"/>
    </xf>
    <xf numFmtId="0" fontId="1" fillId="0" borderId="0" xfId="0" applyFont="1"/>
    <xf numFmtId="0" fontId="3" fillId="0" borderId="0" xfId="0" applyFont="1" applyFill="1"/>
    <xf numFmtId="0" fontId="3" fillId="0" borderId="0" xfId="0" applyFont="1" applyFill="1" applyAlignment="1">
      <alignment vertical="top"/>
    </xf>
    <xf numFmtId="0" fontId="4" fillId="0" borderId="0" xfId="0" applyFont="1" applyFill="1" applyAlignment="1">
      <alignment horizontal="left" wrapText="1"/>
    </xf>
    <xf numFmtId="0" fontId="3" fillId="0" borderId="0" xfId="0" applyFont="1"/>
    <xf numFmtId="0" fontId="3" fillId="0" borderId="0" xfId="0" applyFont="1" applyFill="1" applyAlignment="1"/>
    <xf numFmtId="2" fontId="9" fillId="0" borderId="2" xfId="0" applyNumberFormat="1" applyFont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center" vertical="top" wrapText="1"/>
    </xf>
    <xf numFmtId="2" fontId="9" fillId="0" borderId="3" xfId="0" applyNumberFormat="1" applyFont="1" applyBorder="1" applyAlignment="1">
      <alignment horizontal="center" vertical="top" wrapText="1"/>
    </xf>
    <xf numFmtId="2" fontId="8" fillId="0" borderId="2" xfId="0" applyNumberFormat="1" applyFont="1" applyBorder="1" applyAlignment="1">
      <alignment horizontal="center" vertical="top"/>
    </xf>
    <xf numFmtId="0" fontId="7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8" fillId="0" borderId="3" xfId="0" applyFont="1" applyBorder="1" applyAlignment="1">
      <alignment wrapText="1"/>
    </xf>
    <xf numFmtId="0" fontId="10" fillId="0" borderId="3" xfId="0" applyFont="1" applyFill="1" applyBorder="1" applyAlignment="1">
      <alignment horizontal="center" vertical="center" wrapText="1"/>
    </xf>
    <xf numFmtId="2" fontId="10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top" wrapText="1"/>
    </xf>
    <xf numFmtId="0" fontId="1" fillId="0" borderId="0" xfId="0" applyFont="1" applyFill="1" applyAlignment="1"/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wrapText="1"/>
    </xf>
    <xf numFmtId="0" fontId="5" fillId="0" borderId="2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2" fontId="11" fillId="0" borderId="2" xfId="0" applyNumberFormat="1" applyFont="1" applyFill="1" applyBorder="1" applyAlignment="1">
      <alignment horizontal="center" vertical="center" wrapText="1"/>
    </xf>
    <xf numFmtId="2" fontId="11" fillId="0" borderId="2" xfId="0" applyNumberFormat="1" applyFont="1" applyBorder="1" applyAlignment="1">
      <alignment horizontal="center" vertical="center" wrapText="1"/>
    </xf>
    <xf numFmtId="2" fontId="1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wrapText="1"/>
    </xf>
    <xf numFmtId="0" fontId="3" fillId="0" borderId="4" xfId="0" applyFont="1" applyFill="1" applyBorder="1" applyAlignment="1">
      <alignment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0" y="2552700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4385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0" y="2552700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4385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39175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9</xdr:col>
      <xdr:colOff>0</xdr:colOff>
      <xdr:row>3</xdr:row>
      <xdr:rowOff>1362075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58100" y="2524125"/>
          <a:ext cx="9620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11</xdr:col>
      <xdr:colOff>0</xdr:colOff>
      <xdr:row>3</xdr:row>
      <xdr:rowOff>1962150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591675" y="3200400"/>
          <a:ext cx="14573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87742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0" y="2552700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1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4385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47625</xdr:colOff>
      <xdr:row>3</xdr:row>
      <xdr:rowOff>952500</xdr:rowOff>
    </xdr:from>
    <xdr:to>
      <xdr:col>8</xdr:col>
      <xdr:colOff>28575</xdr:colOff>
      <xdr:row>3</xdr:row>
      <xdr:rowOff>1304925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2552700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1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4385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284093</xdr:colOff>
      <xdr:row>3</xdr:row>
      <xdr:rowOff>1002196</xdr:rowOff>
    </xdr:from>
    <xdr:to>
      <xdr:col>10</xdr:col>
      <xdr:colOff>265043</xdr:colOff>
      <xdr:row>3</xdr:row>
      <xdr:rowOff>1354621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04218" y="2602396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9</xdr:col>
      <xdr:colOff>0</xdr:colOff>
      <xdr:row>3</xdr:row>
      <xdr:rowOff>1362075</xdr:rowOff>
    </xdr:to>
    <xdr:pic>
      <xdr:nvPicPr>
        <xdr:cNvPr id="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58100" y="2524125"/>
          <a:ext cx="9620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1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87742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tabSelected="1" view="pageBreakPreview" topLeftCell="B4" zoomScaleNormal="100" zoomScaleSheetLayoutView="100" workbookViewId="0">
      <selection activeCell="M5" sqref="M5"/>
    </sheetView>
  </sheetViews>
  <sheetFormatPr defaultRowHeight="12.75" x14ac:dyDescent="0.2"/>
  <cols>
    <col min="1" max="1" width="5.7109375" style="3" customWidth="1"/>
    <col min="2" max="2" width="38.140625" style="3" customWidth="1"/>
    <col min="3" max="3" width="7.7109375" style="3" customWidth="1"/>
    <col min="4" max="4" width="6.85546875" style="3" customWidth="1"/>
    <col min="5" max="5" width="14.85546875" style="3" customWidth="1"/>
    <col min="6" max="6" width="15.5703125" style="3" customWidth="1"/>
    <col min="7" max="7" width="15.7109375" style="3" customWidth="1"/>
    <col min="8" max="8" width="12" style="3" customWidth="1"/>
    <col min="9" max="9" width="14.7109375" style="3" customWidth="1"/>
    <col min="10" max="10" width="14.28515625" style="3" customWidth="1"/>
    <col min="11" max="11" width="22.140625" style="3" customWidth="1"/>
    <col min="12" max="12" width="12.28515625" style="3" customWidth="1"/>
    <col min="13" max="13" width="12" style="3" customWidth="1"/>
    <col min="14" max="16384" width="9.140625" style="3"/>
  </cols>
  <sheetData>
    <row r="1" spans="1:28" s="1" customFormat="1" ht="48" customHeight="1" x14ac:dyDescent="0.2">
      <c r="A1" s="4"/>
      <c r="B1" s="5"/>
      <c r="C1" s="5"/>
      <c r="D1" s="4"/>
      <c r="E1" s="4"/>
      <c r="F1" s="4"/>
      <c r="G1" s="4"/>
      <c r="H1" s="4"/>
      <c r="I1" s="4"/>
      <c r="J1" s="4"/>
      <c r="K1" s="6"/>
      <c r="L1" s="31" t="s">
        <v>16</v>
      </c>
      <c r="M1" s="32"/>
      <c r="N1" s="20"/>
      <c r="O1" s="20"/>
      <c r="P1" s="20"/>
      <c r="Q1" s="20"/>
      <c r="R1" s="20"/>
      <c r="S1" s="20"/>
      <c r="T1" s="20"/>
      <c r="U1" s="20"/>
      <c r="V1" s="21"/>
      <c r="W1" s="21"/>
      <c r="X1" s="21"/>
      <c r="Y1" s="21"/>
      <c r="Z1" s="21"/>
      <c r="AA1" s="21"/>
      <c r="AB1" s="21"/>
    </row>
    <row r="2" spans="1:28" s="1" customFormat="1" ht="39" customHeight="1" x14ac:dyDescent="0.2">
      <c r="A2" s="34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3"/>
      <c r="M2" s="33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</row>
    <row r="3" spans="1:28" s="1" customFormat="1" ht="39" customHeight="1" x14ac:dyDescent="0.2">
      <c r="A3" s="35" t="s">
        <v>0</v>
      </c>
      <c r="B3" s="36" t="s">
        <v>1</v>
      </c>
      <c r="C3" s="36" t="s">
        <v>2</v>
      </c>
      <c r="D3" s="36" t="s">
        <v>3</v>
      </c>
      <c r="E3" s="36" t="s">
        <v>4</v>
      </c>
      <c r="F3" s="36"/>
      <c r="G3" s="36"/>
      <c r="H3" s="37" t="s">
        <v>5</v>
      </c>
      <c r="I3" s="37"/>
      <c r="J3" s="37"/>
      <c r="K3" s="38" t="s">
        <v>6</v>
      </c>
      <c r="L3" s="39"/>
      <c r="M3" s="39"/>
    </row>
    <row r="4" spans="1:28" s="1" customFormat="1" ht="159" customHeight="1" x14ac:dyDescent="0.2">
      <c r="A4" s="35"/>
      <c r="B4" s="36"/>
      <c r="C4" s="36"/>
      <c r="D4" s="36"/>
      <c r="E4" s="22" t="s">
        <v>19</v>
      </c>
      <c r="F4" s="22" t="s">
        <v>20</v>
      </c>
      <c r="G4" s="22" t="s">
        <v>21</v>
      </c>
      <c r="H4" s="22" t="s">
        <v>7</v>
      </c>
      <c r="I4" s="22" t="s">
        <v>8</v>
      </c>
      <c r="J4" s="22" t="s">
        <v>13</v>
      </c>
      <c r="K4" s="13" t="s">
        <v>14</v>
      </c>
      <c r="L4" s="14" t="s">
        <v>17</v>
      </c>
      <c r="M4" s="14" t="s">
        <v>18</v>
      </c>
    </row>
    <row r="5" spans="1:28" s="1" customFormat="1" ht="33" customHeight="1" x14ac:dyDescent="0.2">
      <c r="A5" s="23">
        <v>1</v>
      </c>
      <c r="B5" s="24" t="s">
        <v>23</v>
      </c>
      <c r="C5" s="25" t="s">
        <v>9</v>
      </c>
      <c r="D5" s="26">
        <v>2</v>
      </c>
      <c r="E5" s="27">
        <v>22900</v>
      </c>
      <c r="F5" s="27">
        <v>24820</v>
      </c>
      <c r="G5" s="27">
        <v>22600</v>
      </c>
      <c r="H5" s="28">
        <f t="shared" ref="H5" si="0">AVERAGE(E5:G5)</f>
        <v>23440</v>
      </c>
      <c r="I5" s="29">
        <f t="shared" ref="I5" si="1">SQRT(((SUM((POWER(E5-H5,2)),(POWER(F5-H5,2)),(POWER(G5-H5,2)))/(COLUMNS(E5:G5)-1))))</f>
        <v>1204.4915939930838</v>
      </c>
      <c r="J5" s="29">
        <f t="shared" ref="J5" si="2">I5/H5*100</f>
        <v>5.1386160153288554</v>
      </c>
      <c r="K5" s="28">
        <f t="shared" ref="K5" si="3">((D5/3)*(SUM(E5:G5)))</f>
        <v>46880</v>
      </c>
      <c r="L5" s="28">
        <f>G5</f>
        <v>22600</v>
      </c>
      <c r="M5" s="28">
        <f>L5*D5</f>
        <v>45200</v>
      </c>
    </row>
    <row r="6" spans="1:28" s="1" customFormat="1" ht="15" x14ac:dyDescent="0.25">
      <c r="A6" s="18"/>
      <c r="B6" s="15" t="s">
        <v>10</v>
      </c>
      <c r="C6" s="16"/>
      <c r="D6" s="17"/>
      <c r="E6" s="17"/>
      <c r="F6" s="17"/>
      <c r="G6" s="17"/>
      <c r="H6" s="11"/>
      <c r="I6" s="12"/>
      <c r="J6" s="12"/>
      <c r="K6" s="10"/>
      <c r="L6" s="10"/>
      <c r="M6" s="9">
        <f>SUM(M5:M5)</f>
        <v>45200</v>
      </c>
    </row>
    <row r="7" spans="1:28" s="1" customFormat="1" x14ac:dyDescent="0.2">
      <c r="A7" s="30" t="s">
        <v>11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7"/>
      <c r="M7" s="7"/>
    </row>
    <row r="8" spans="1:28" s="1" customFormat="1" x14ac:dyDescent="0.2">
      <c r="A8" s="7" t="s">
        <v>12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28" s="1" customFormat="1" x14ac:dyDescent="0.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28" s="1" customFormat="1" x14ac:dyDescent="0.2">
      <c r="A10" s="8" t="s">
        <v>15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28" s="1" customForma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28" s="1" customForma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28" s="1" customForma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28" s="1" customForma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28" s="1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28" s="1" customForma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s="1" customForma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s="1" customForma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s="1" customForma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s="1" customForma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s="1" customForma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s="1" customForma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s="1" customForma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s="1" customForma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s="1" customForma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s="1" customForma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s="1" customForma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s="1" customForma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s="1" customForma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s="1" customForma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s="1" customForma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s="1" customForma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4" s="1" customForma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4" s="1" customForma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4" s="1" customForma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4" s="1" customForma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4" s="1" customForma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4" s="1" customForma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4" s="1" customForma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4" s="1" customForma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4" s="1" customForma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4" s="1" customForma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4" s="1" customForma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4" s="2" customForma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8" spans="1:14" s="1" customForma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19"/>
    </row>
  </sheetData>
  <mergeCells count="10">
    <mergeCell ref="A7:K7"/>
    <mergeCell ref="L1:M2"/>
    <mergeCell ref="A2:K2"/>
    <mergeCell ref="A3:A4"/>
    <mergeCell ref="B3:B4"/>
    <mergeCell ref="C3:C4"/>
    <mergeCell ref="D3:D4"/>
    <mergeCell ref="E3:G3"/>
    <mergeCell ref="H3:J3"/>
    <mergeCell ref="K3:M3"/>
  </mergeCells>
  <pageMargins left="0.7" right="0.7" top="0.75" bottom="0.75" header="0.3" footer="0.3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Анастасия</cp:lastModifiedBy>
  <cp:lastPrinted>2026-08-05T06:02:45Z</cp:lastPrinted>
  <dcterms:created xsi:type="dcterms:W3CDTF">2014-01-15T18:15:09Z</dcterms:created>
  <dcterms:modified xsi:type="dcterms:W3CDTF">2026-09-03T03:53:27Z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1049-11.2.0.10101</vt:lpwstr>
  </property>
</Properties>
</file>