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B8E57428-1999-4665-95BF-6C1DA86167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К" sheetId="2" r:id="rId1"/>
  </sheets>
  <definedNames>
    <definedName name="_xlnm._FilterDatabase" localSheetId="0" hidden="1">НМЦК!$B$10:$O$16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O12" i="2" s="1"/>
  <c r="K12" i="2"/>
  <c r="I12" i="2"/>
  <c r="G12" i="2"/>
  <c r="M12" i="2" l="1"/>
  <c r="N12" i="2" s="1"/>
</calcChain>
</file>

<file path=xl/sharedStrings.xml><?xml version="1.0" encoding="utf-8"?>
<sst xmlns="http://schemas.openxmlformats.org/spreadsheetml/2006/main" count="29" uniqueCount="25">
  <si>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</si>
  <si>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</si>
  <si>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</si>
  <si>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</si>
  <si>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</si>
  <si>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</t>
  </si>
  <si>
    <t xml:space="preserve">Сумма средняя в руб. </t>
  </si>
  <si>
    <t>Цена в руб. ед.</t>
  </si>
  <si>
    <t>Основные характеристики объекта закупки</t>
  </si>
  <si>
    <t>Согласно техническому заданию</t>
  </si>
  <si>
    <t xml:space="preserve">Используемый метод определения НМЦК с обоснованием:
</t>
  </si>
  <si>
    <t xml:space="preserve">Метод сопостовимых рыночных цен </t>
  </si>
  <si>
    <t>Сумма в руб.</t>
  </si>
  <si>
    <t>Средняя цена в руб. за ед.</t>
  </si>
  <si>
    <t>Среднее квадратичное отклонение</t>
  </si>
  <si>
    <t>Цена Договора включает в себя стоимость услуг, в том числе затраты, издержки и расходы Исполнителя, связанные с исполнением Договора, прибыль, а также все налоги, сборы и другие обязательные платежи, подлежащие выплате в соответствии с законодательством Российской Федерации.</t>
  </si>
  <si>
    <t xml:space="preserve">В целях определения однородности совокупности значений выявленных цен, используемых в расчете ЦД определен коэффициент вариации. 
* Коэффициент вариации цены определяется по следующей формуле:                  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</t>
  </si>
  <si>
    <t>шт.</t>
  </si>
  <si>
    <t xml:space="preserve">Обоснование цены договора 
Поставка радиостанций (раций) iRadio 410. </t>
  </si>
  <si>
    <r>
      <t>Дата подготовки обоснования НМЦК: 13 августа</t>
    </r>
    <r>
      <rPr>
        <sz val="10"/>
        <rFont val="Times New Roman"/>
        <family val="1"/>
        <charset val="204"/>
      </rPr>
      <t xml:space="preserve"> 2026 г.</t>
    </r>
  </si>
  <si>
    <t>На основании проведенного анализа рынка определена как минимальная цена трех коммерческих предложений, цена договора  составляет: 65 780 (Шестьдесят пять тысяч семьсот восемьдесят) руб. 00 коп.</t>
  </si>
  <si>
    <t>поставщик 3 
https://www.ozon.ru/product/mini-ratsiya-superkrepkaya-iradio-410-2173059666/?__rr=1&amp;sh=DODDkJ30zw</t>
  </si>
  <si>
    <t>поставщик 2 
https://radiomaxit.ru/ratsii/brend/iradio/radiostantsiya-iradio-410-23809/#features</t>
  </si>
  <si>
    <t>поставщик 1  
https://radiokom.ru/ratsii/brend/iradio/radiostantsiya-iradio-410-23809/?ysclid=msrbljfrv1407669930</t>
  </si>
  <si>
    <t xml:space="preserve">Радиостанция iRadio 410.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</si>
</sst>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7" fillId="0" borderId="0" xfId="0" applyFont="1"/>
    <xf numFmtId="0" fontId="8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left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355904</xdr:colOff>
      <xdr:row>15</xdr:row>
      <xdr:rowOff>301182</xdr:rowOff>
    </xdr:from>
    <xdr:to>
      <xdr:col>6</xdr:col>
      <xdr:colOff>0</xdr:colOff>
      <xdr:row>15</xdr:row>
      <xdr:rowOff>838199</xdr:rowOff>
    </xdr:to>
    <xdr:pic>
      <xdr:nvPicPr>
        <xdr:cNvPr id="3" name="Рисунок 8" descr="http://base.garant.ru/files/base/70473958/128305688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51629" y="8216457"/>
          <a:ext cx="958546" cy="5370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="85" zoomScaleNormal="85" workbookViewId="0">
      <selection activeCell="M1" sqref="M1:M5"/>
    </sheetView>
  </sheetViews>
  <sheetFormatPr defaultRowHeight="15" x14ac:dyDescent="0.25"/>
  <cols>
    <col min="1" max="1" width="15.28515625" customWidth="1"/>
    <col min="2" max="2" width="5.140625" customWidth="1"/>
    <col min="3" max="3" width="28.7109375" customWidth="1"/>
    <col min="4" max="4" width="8.28515625" customWidth="1"/>
    <col min="5" max="5" width="7" customWidth="1"/>
    <col min="6" max="8" width="15.7109375" customWidth="1"/>
    <col min="9" max="9" width="20.7109375" customWidth="1"/>
    <col min="10" max="11" width="15.7109375" customWidth="1"/>
    <col min="12" max="12" width="16.42578125" bestFit="1" customWidth="1"/>
    <col min="13" max="13" width="17.85546875" bestFit="1" customWidth="1"/>
    <col min="14" max="14" width="12.5703125" customWidth="1"/>
    <col min="15" max="15" width="21" bestFit="1" customWidth="1"/>
  </cols>
  <sheetData>
    <row r="1" spans="1:15" x14ac:dyDescent="0.25">
      <c r="M1" s="21"/>
      <c r="N1" s="21"/>
      <c r="O1" s="21"/>
    </row>
    <row r="2" spans="1:15" x14ac:dyDescent="0.25">
      <c r="M2" s="22"/>
      <c r="N2" s="22"/>
      <c r="O2" s="22"/>
    </row>
    <row r="3" spans="1:15" x14ac:dyDescent="0.25">
      <c r="M3" s="1"/>
      <c r="N3" s="1"/>
      <c r="O3" s="1"/>
    </row>
    <row r="4" spans="1:15" ht="59.25" customHeight="1" x14ac:dyDescent="0.25">
      <c r="M4" s="21"/>
      <c r="N4" s="21"/>
      <c r="O4" s="21"/>
    </row>
    <row r="5" spans="1:15" x14ac:dyDescent="0.25">
      <c r="M5" s="21"/>
      <c r="N5" s="21"/>
      <c r="O5" s="21"/>
    </row>
    <row r="6" spans="1:15" ht="4.5" customHeight="1" x14ac:dyDescent="0.25">
      <c r="L6" s="4"/>
      <c r="M6" s="4"/>
      <c r="N6" s="4"/>
      <c r="O6" s="4"/>
    </row>
    <row r="7" spans="1:15" ht="36" customHeight="1" x14ac:dyDescent="0.25">
      <c r="A7" s="29" t="s">
        <v>18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39" customHeight="1" x14ac:dyDescent="0.25">
      <c r="A8" s="5" t="s">
        <v>8</v>
      </c>
      <c r="B8" s="26" t="s">
        <v>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5" ht="76.5" customHeight="1" x14ac:dyDescent="0.25">
      <c r="A9" s="6" t="s">
        <v>10</v>
      </c>
      <c r="B9" s="31" t="s">
        <v>11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ht="232.5" customHeight="1" x14ac:dyDescent="0.25">
      <c r="A10" s="32" t="s">
        <v>0</v>
      </c>
      <c r="B10" s="32" t="s">
        <v>1</v>
      </c>
      <c r="C10" s="32" t="s">
        <v>2</v>
      </c>
      <c r="D10" s="32" t="s">
        <v>3</v>
      </c>
      <c r="E10" s="24" t="s">
        <v>4</v>
      </c>
      <c r="F10" s="47" t="s">
        <v>23</v>
      </c>
      <c r="G10" s="46"/>
      <c r="H10" s="45" t="s">
        <v>22</v>
      </c>
      <c r="I10" s="46"/>
      <c r="J10" s="35" t="s">
        <v>21</v>
      </c>
      <c r="K10" s="36"/>
      <c r="L10" s="24" t="s">
        <v>13</v>
      </c>
      <c r="M10" s="24" t="s">
        <v>14</v>
      </c>
      <c r="N10" s="24" t="s">
        <v>5</v>
      </c>
      <c r="O10" s="24" t="s">
        <v>6</v>
      </c>
    </row>
    <row r="11" spans="1:15" x14ac:dyDescent="0.25">
      <c r="A11" s="33"/>
      <c r="B11" s="33"/>
      <c r="C11" s="33"/>
      <c r="D11" s="33"/>
      <c r="E11" s="25"/>
      <c r="F11" s="13" t="s">
        <v>7</v>
      </c>
      <c r="G11" s="13" t="s">
        <v>12</v>
      </c>
      <c r="H11" s="13" t="s">
        <v>7</v>
      </c>
      <c r="I11" s="13" t="s">
        <v>12</v>
      </c>
      <c r="J11" s="14" t="s">
        <v>7</v>
      </c>
      <c r="K11" s="14" t="s">
        <v>12</v>
      </c>
      <c r="L11" s="25"/>
      <c r="M11" s="25"/>
      <c r="N11" s="25"/>
      <c r="O11" s="25"/>
    </row>
    <row r="12" spans="1:15" ht="35.25" customHeight="1" x14ac:dyDescent="0.25">
      <c r="A12" s="33"/>
      <c r="B12" s="3">
        <v>1</v>
      </c>
      <c r="C12" s="16" t="s">
        <v>24</v>
      </c>
      <c r="D12" s="15" t="s">
        <v>17</v>
      </c>
      <c r="E12" s="17">
        <v>22</v>
      </c>
      <c r="F12" s="10">
        <v>2990</v>
      </c>
      <c r="G12" s="18">
        <f t="shared" ref="G12" si="0">E12*F12</f>
        <v>65780</v>
      </c>
      <c r="H12" s="10">
        <v>2990</v>
      </c>
      <c r="I12" s="18">
        <f t="shared" ref="I12" si="1">E12*H12</f>
        <v>65780</v>
      </c>
      <c r="J12" s="10">
        <v>3852</v>
      </c>
      <c r="K12" s="18">
        <f t="shared" ref="K12" si="2">E12*J12</f>
        <v>84744</v>
      </c>
      <c r="L12" s="19">
        <f t="shared" ref="L12" si="3">(ROUND((((F12+H12+J12)/3)*100),0)/100)</f>
        <v>3277.33</v>
      </c>
      <c r="M12" s="19">
        <f t="shared" ref="M12" si="4">SQRT(((SUM((POWER(F12-L12,2)),(POWER(H12-L12,2)),(POWER(J12-L12,2)))/2)))</f>
        <v>497.67593205820191</v>
      </c>
      <c r="N12" s="20">
        <f>M12/L12*100</f>
        <v>15.185408001580614</v>
      </c>
      <c r="O12" s="19">
        <f>(ROUND(((L12*E12)*100),0))/100</f>
        <v>72101.259999999995</v>
      </c>
    </row>
    <row r="13" spans="1:15" ht="15" customHeight="1" x14ac:dyDescent="0.25">
      <c r="A13" s="34"/>
      <c r="B13" s="37" t="s">
        <v>20</v>
      </c>
      <c r="C13" s="38"/>
      <c r="D13" s="38"/>
      <c r="E13" s="38"/>
      <c r="F13" s="39"/>
      <c r="G13" s="39"/>
      <c r="H13" s="39"/>
      <c r="I13" s="39"/>
      <c r="J13" s="39"/>
      <c r="K13" s="39"/>
      <c r="L13" s="39"/>
      <c r="M13" s="39"/>
      <c r="N13" s="39"/>
      <c r="O13" s="40"/>
    </row>
    <row r="14" spans="1:15" x14ac:dyDescent="0.25">
      <c r="A14" s="41" t="s">
        <v>19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</row>
    <row r="15" spans="1:15" ht="42.75" customHeight="1" x14ac:dyDescent="0.25">
      <c r="A15" s="44" t="s">
        <v>15</v>
      </c>
      <c r="B15" s="44"/>
      <c r="C15" s="44"/>
      <c r="D15" s="44"/>
      <c r="E15" s="44"/>
      <c r="F15" s="44"/>
      <c r="G15" s="44"/>
      <c r="H15" s="44"/>
      <c r="I15" s="44"/>
      <c r="J15" s="44"/>
      <c r="K15" s="12"/>
    </row>
    <row r="16" spans="1:15" ht="74.25" customHeight="1" x14ac:dyDescent="0.25">
      <c r="A16" s="1"/>
      <c r="B16" s="23" t="s">
        <v>16</v>
      </c>
      <c r="C16" s="23"/>
      <c r="D16" s="23"/>
      <c r="E16" s="23"/>
      <c r="F16" s="23"/>
      <c r="G16" s="23"/>
      <c r="H16" s="23"/>
      <c r="I16" s="23"/>
      <c r="J16" s="23"/>
      <c r="K16" s="11"/>
      <c r="L16" s="2"/>
      <c r="M16" s="7"/>
      <c r="N16" s="2"/>
      <c r="O16" s="1"/>
    </row>
    <row r="18" spans="1:15" ht="15.75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autoFilter ref="B10:O16" xr:uid="{00000000-0009-0000-0000-000000000000}"/>
  <mergeCells count="19">
    <mergeCell ref="L10:L11"/>
    <mergeCell ref="H10:I10"/>
    <mergeCell ref="F10:G10"/>
    <mergeCell ref="B16:J16"/>
    <mergeCell ref="M10:M11"/>
    <mergeCell ref="N10:N11"/>
    <mergeCell ref="B8:O8"/>
    <mergeCell ref="A7:O7"/>
    <mergeCell ref="B9:O9"/>
    <mergeCell ref="A10:A13"/>
    <mergeCell ref="B10:B11"/>
    <mergeCell ref="C10:C11"/>
    <mergeCell ref="D10:D11"/>
    <mergeCell ref="E10:E11"/>
    <mergeCell ref="J10:K10"/>
    <mergeCell ref="O10:O11"/>
    <mergeCell ref="B13:O13"/>
    <mergeCell ref="A14:O14"/>
    <mergeCell ref="A15:J1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2026-09-07T08:35:35Z</dcterms:modified>
</cp:coreProperties>
</file>