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МЦК покупка картриджей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<sst xmlns="http://schemas.openxmlformats.org/spreadsheetml/2006/main" count="271" uniqueCount="108">
  <si>
    <t xml:space="preserve">Расчёт начальной (максимальной) цены контракта (НМЦК) методом сопоставимых рыночных цен (анализ рынка)</t>
  </si>
  <si>
    <t xml:space="preserve">количество значений используемых в расчёте НМЦК</t>
  </si>
  <si>
    <t xml:space="preserve">Среднеквадратичное отклонение — по генеральной совокупности STDEVP</t>
  </si>
  <si>
    <t xml:space="preserve">№</t>
  </si>
  <si>
    <t xml:space="preserve">Наименование</t>
  </si>
  <si>
    <t xml:space="preserve">Тип</t>
  </si>
  <si>
    <t xml:space="preserve">Цены поставщиков за</t>
  </si>
  <si>
    <t xml:space="preserve">Средняя цена</t>
  </si>
  <si>
    <t xml:space="preserve">Общее</t>
  </si>
  <si>
    <t xml:space="preserve">Средне-</t>
  </si>
  <si>
    <t xml:space="preserve">Коэффициент</t>
  </si>
  <si>
    <t xml:space="preserve">НМЦК,</t>
  </si>
  <si>
    <t xml:space="preserve">В расчётах — округление по математическим правилам</t>
  </si>
  <si>
    <t xml:space="preserve">Коэффициент вариации не должен превышать 33 %</t>
  </si>
  <si>
    <t xml:space="preserve">Ячейка выделяется цветом если коэффициент больше 33 Формат — Условное форматирование — Условие</t>
  </si>
  <si>
    <t xml:space="preserve">п/п</t>
  </si>
  <si>
    <t xml:space="preserve">оборудования</t>
  </si>
  <si>
    <t xml:space="preserve">картриджа</t>
  </si>
  <si>
    <t xml:space="preserve">единицу товара, руб.</t>
  </si>
  <si>
    <t xml:space="preserve">за единицу</t>
  </si>
  <si>
    <t xml:space="preserve">количество</t>
  </si>
  <si>
    <t xml:space="preserve">квадратичное</t>
  </si>
  <si>
    <t xml:space="preserve">вариации (V),</t>
  </si>
  <si>
    <t xml:space="preserve">руб.</t>
  </si>
  <si>
    <t xml:space="preserve">№ 1</t>
  </si>
  <si>
    <t xml:space="preserve">№ 2</t>
  </si>
  <si>
    <t xml:space="preserve">№ 3</t>
  </si>
  <si>
    <t xml:space="preserve">товара, руб.</t>
  </si>
  <si>
    <t xml:space="preserve">товара, шт.</t>
  </si>
  <si>
    <t xml:space="preserve">отклонение, (σ)</t>
  </si>
  <si>
    <t xml:space="preserve">%</t>
  </si>
  <si>
    <t xml:space="preserve">Оставить необходимое количество знаков после запятой без округления — TRUNC (число; сколько знаков оставить после запятой)</t>
  </si>
  <si>
    <t xml:space="preserve">В расчётах нужно использовать корректирующие коэффициенты</t>
  </si>
  <si>
    <t xml:space="preserve">HP СЕ 505 A</t>
  </si>
  <si>
    <t xml:space="preserve">Принтер</t>
  </si>
  <si>
    <t xml:space="preserve">или эквивалент,</t>
  </si>
  <si>
    <t xml:space="preserve">HP</t>
  </si>
  <si>
    <t xml:space="preserve">оригинальный, ч/б,</t>
  </si>
  <si>
    <t xml:space="preserve">ресурс не менее</t>
  </si>
  <si>
    <t xml:space="preserve">2 300 стр.</t>
  </si>
  <si>
    <t xml:space="preserve">HP СЕ 505 Х</t>
  </si>
  <si>
    <t xml:space="preserve">6 500 стр.</t>
  </si>
  <si>
    <t xml:space="preserve">Canon C-EXV 18</t>
  </si>
  <si>
    <t xml:space="preserve">МФУ</t>
  </si>
  <si>
    <t xml:space="preserve">Canon</t>
  </si>
  <si>
    <t xml:space="preserve">8 400 стр.</t>
  </si>
  <si>
    <t xml:space="preserve">Kyocera TK 435</t>
  </si>
  <si>
    <t xml:space="preserve">Kyocera</t>
  </si>
  <si>
    <t xml:space="preserve">TASKalfa 181</t>
  </si>
  <si>
    <t xml:space="preserve">15 000 стр.</t>
  </si>
  <si>
    <t xml:space="preserve">Kyocera TK 1140</t>
  </si>
  <si>
    <t xml:space="preserve">7 200 стр.</t>
  </si>
  <si>
    <t xml:space="preserve">Kyocera TK 410</t>
  </si>
  <si>
    <t xml:space="preserve">KM 1635</t>
  </si>
  <si>
    <t xml:space="preserve">KM 2035</t>
  </si>
  <si>
    <t xml:space="preserve">Kyocera TK 4105</t>
  </si>
  <si>
    <t xml:space="preserve">TASKalfa 2200</t>
  </si>
  <si>
    <t xml:space="preserve">Ricoh MP 2501 E</t>
  </si>
  <si>
    <t xml:space="preserve">Ricoh</t>
  </si>
  <si>
    <t xml:space="preserve">MP 2501 sp</t>
  </si>
  <si>
    <t xml:space="preserve">9 000 стр.</t>
  </si>
  <si>
    <t xml:space="preserve">Ricoh SP 311 UXE</t>
  </si>
  <si>
    <t xml:space="preserve">SP 325 Snw</t>
  </si>
  <si>
    <t xml:space="preserve">6 400 стр.</t>
  </si>
  <si>
    <t xml:space="preserve">Lexmark 51 В 5000</t>
  </si>
  <si>
    <t xml:space="preserve">Lexmark</t>
  </si>
  <si>
    <t xml:space="preserve">MX 317 dn</t>
  </si>
  <si>
    <t xml:space="preserve">2 500 стр.</t>
  </si>
  <si>
    <t xml:space="preserve">Samsung MLT D 203 E</t>
  </si>
  <si>
    <t xml:space="preserve">Samsung</t>
  </si>
  <si>
    <t xml:space="preserve">SL-M 3870 fd</t>
  </si>
  <si>
    <t xml:space="preserve">10 000 стр.</t>
  </si>
  <si>
    <t xml:space="preserve">Pantum TL 420 X</t>
  </si>
  <si>
    <t xml:space="preserve">Pantum</t>
  </si>
  <si>
    <t xml:space="preserve">M 7100 DN</t>
  </si>
  <si>
    <t xml:space="preserve">6 000 стр.</t>
  </si>
  <si>
    <t xml:space="preserve">Xerox 106 R 03623</t>
  </si>
  <si>
    <t xml:space="preserve">Xerox</t>
  </si>
  <si>
    <t xml:space="preserve">Work Centre 3345</t>
  </si>
  <si>
    <t xml:space="preserve">Xerox 106 R 03585</t>
  </si>
  <si>
    <t xml:space="preserve">Versa Link В 405</t>
  </si>
  <si>
    <t xml:space="preserve">24 600 стр.</t>
  </si>
  <si>
    <t xml:space="preserve">Xerox 106 R 03396</t>
  </si>
  <si>
    <t xml:space="preserve">Versa Link В 7030</t>
  </si>
  <si>
    <t xml:space="preserve">31 000 стр.</t>
  </si>
  <si>
    <t xml:space="preserve">ИТОГО</t>
  </si>
  <si>
    <t xml:space="preserve">Расчёт начальной (максимальной) цены контракта (НМЦК) нормативным методом</t>
  </si>
  <si>
    <t xml:space="preserve">Количество</t>
  </si>
  <si>
    <t xml:space="preserve">Цена одного</t>
  </si>
  <si>
    <t xml:space="preserve">товара</t>
  </si>
  <si>
    <t xml:space="preserve">картриджа по</t>
  </si>
  <si>
    <t xml:space="preserve">шт.</t>
  </si>
  <si>
    <t xml:space="preserve">нормативу,</t>
  </si>
  <si>
    <t xml:space="preserve">Kyocera TK 1120</t>
  </si>
  <si>
    <t xml:space="preserve">3 000 стр.</t>
  </si>
  <si>
    <t xml:space="preserve">+Canon 5840 16 шт</t>
  </si>
  <si>
    <t xml:space="preserve">SP 325</t>
  </si>
  <si>
    <t xml:space="preserve">MX 317</t>
  </si>
  <si>
    <t xml:space="preserve">Lexmark В 235000</t>
  </si>
  <si>
    <t xml:space="preserve">MB 2338</t>
  </si>
  <si>
    <t xml:space="preserve">SL-M 3870</t>
  </si>
  <si>
    <t xml:space="preserve">сумма контракта</t>
  </si>
  <si>
    <t xml:space="preserve">осталось</t>
  </si>
  <si>
    <t xml:space="preserve">из бюджета 2024</t>
  </si>
  <si>
    <t xml:space="preserve">Kyocera TK 160</t>
  </si>
  <si>
    <t xml:space="preserve">+Kyocera 1035 7 шт</t>
  </si>
  <si>
    <t xml:space="preserve">Canon C-EXV 33</t>
  </si>
  <si>
    <t xml:space="preserve">14 600 стр.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</si>
</sst>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"/>
    <numFmt numFmtId="167" formatCode="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Lohit Devanagari"/>
      <family val="2"/>
    </font>
    <font>
      <b val="true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6666"/>
        <bgColor rgb="FFFF6600"/>
      </patternFill>
    </fill>
    <fill>
      <patternFill patternType="solid">
        <fgColor rgb="FFFFF2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hair"/>
      <top style="thin"/>
      <bottom/>
      <diagonal/>
    </border>
    <border diagonalUp="false" diagonalDown="false">
      <left style="hair"/>
      <right style="hair"/>
      <top style="thin"/>
      <bottom/>
      <diagonal/>
    </border>
    <border diagonalUp="false" diagonalDown="false">
      <left style="hair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hair"/>
      <top style="thin"/>
      <bottom/>
      <diagonal/>
    </border>
    <border diagonalUp="false" diagonalDown="false">
      <left style="hair"/>
      <right style="thin"/>
      <top style="thin"/>
      <bottom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thin"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false" applyProtection="false"/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2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3" borderId="2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Красный 2" xfId="20"/>
  </cellStyles>
  <dxfs count="1">
    <dxf>
      <font>
        <name val="Lohit Devanagari"/>
        <family val="2"/>
      </font>
      <fill>
        <patternFill>
          <bgColor rgb="FFFF666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6666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205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pane xSplit="0" ySplit="6" topLeftCell="A70" activePane="bottomLeft" state="frozen"/>
      <selection pane="topLeft" activeCell="A1" activeCellId="0" sqref="A1"/>
      <selection pane="bottomLeft" activeCell="M85" activeCellId="0" sqref="M85"/>
    </sheetView>
  </sheetViews>
  <sheetFormatPr defaultColWidth="11.53515625" defaultRowHeight="14.35" zeroHeight="false" outlineLevelRow="0" outlineLevelCol="0"/>
  <cols>
    <col collapsed="false" customWidth="true" hidden="false" outlineLevel="0" max="1" min="1" style="0" width="3.39"/>
    <col collapsed="false" customWidth="true" hidden="false" outlineLevel="0" max="2" min="2" style="0" width="15.41"/>
    <col collapsed="false" customWidth="true" hidden="false" outlineLevel="0" max="3" min="3" style="0" width="17.73"/>
    <col collapsed="false" customWidth="true" hidden="false" outlineLevel="0" max="4" min="4" style="0" width="10.08"/>
    <col collapsed="false" customWidth="true" hidden="false" outlineLevel="0" max="5" min="5" style="0" width="12.75"/>
    <col collapsed="false" customWidth="true" hidden="false" outlineLevel="0" max="6" min="6" style="0" width="11.12"/>
    <col collapsed="false" customWidth="true" hidden="false" outlineLevel="0" max="7" min="7" style="0" width="13.56"/>
    <col collapsed="false" customWidth="true" hidden="false" outlineLevel="0" max="8" min="8" style="1" width="12.51"/>
    <col collapsed="false" customWidth="true" hidden="false" outlineLevel="0" max="9" min="9" style="0" width="15.06"/>
    <col collapsed="false" customWidth="true" hidden="false" outlineLevel="0" max="10" min="10" style="1" width="14.46"/>
    <col collapsed="false" customWidth="true" hidden="false" outlineLevel="0" max="11" min="11" style="0" width="13.35"/>
    <col collapsed="false" customWidth="true" hidden="false" outlineLevel="0" max="12" min="12" style="0" width="12.7"/>
  </cols>
  <sheetData>
    <row r="1" customFormat="false" ht="14.35" hidden="false" customHeight="false" outlineLevel="0" collapsed="false">
      <c r="C1" s="2" t="s">
        <v>0</v>
      </c>
      <c r="M1" s="3" t="n">
        <v>3</v>
      </c>
      <c r="N1" s="0" t="s">
        <v>1</v>
      </c>
      <c r="W1" s="0" t="s">
        <v>2</v>
      </c>
    </row>
    <row r="3" customFormat="false" ht="14.35" hidden="false" customHeight="false" outlineLevel="0" collapsed="false">
      <c r="A3" s="4" t="s">
        <v>3</v>
      </c>
      <c r="B3" s="5" t="s">
        <v>4</v>
      </c>
      <c r="C3" s="5" t="s">
        <v>5</v>
      </c>
      <c r="D3" s="6" t="s">
        <v>6</v>
      </c>
      <c r="E3" s="7"/>
      <c r="F3" s="8"/>
      <c r="G3" s="5" t="s">
        <v>7</v>
      </c>
      <c r="H3" s="9" t="s">
        <v>8</v>
      </c>
      <c r="I3" s="5" t="s">
        <v>9</v>
      </c>
      <c r="J3" s="9" t="s">
        <v>10</v>
      </c>
      <c r="K3" s="10" t="s">
        <v>11</v>
      </c>
      <c r="M3" s="0" t="s">
        <v>12</v>
      </c>
      <c r="R3" s="0" t="s">
        <v>13</v>
      </c>
      <c r="W3" s="0" t="s">
        <v>14</v>
      </c>
    </row>
    <row r="4" customFormat="false" ht="14.35" hidden="false" customHeight="false" outlineLevel="0" collapsed="false">
      <c r="A4" s="11" t="s">
        <v>15</v>
      </c>
      <c r="B4" s="12" t="s">
        <v>16</v>
      </c>
      <c r="C4" s="12" t="s">
        <v>17</v>
      </c>
      <c r="D4" s="13" t="s">
        <v>18</v>
      </c>
      <c r="E4" s="14"/>
      <c r="F4" s="15"/>
      <c r="G4" s="12" t="s">
        <v>19</v>
      </c>
      <c r="H4" s="16" t="s">
        <v>20</v>
      </c>
      <c r="I4" s="12" t="s">
        <v>21</v>
      </c>
      <c r="J4" s="16" t="s">
        <v>22</v>
      </c>
      <c r="K4" s="17" t="s">
        <v>23</v>
      </c>
    </row>
    <row r="5" customFormat="false" ht="14.35" hidden="false" customHeight="false" outlineLevel="0" collapsed="false">
      <c r="A5" s="18"/>
      <c r="B5" s="19"/>
      <c r="C5" s="20"/>
      <c r="D5" s="21" t="s">
        <v>24</v>
      </c>
      <c r="E5" s="21" t="s">
        <v>25</v>
      </c>
      <c r="F5" s="21" t="s">
        <v>26</v>
      </c>
      <c r="G5" s="20" t="s">
        <v>27</v>
      </c>
      <c r="H5" s="22" t="s">
        <v>28</v>
      </c>
      <c r="I5" s="20" t="s">
        <v>29</v>
      </c>
      <c r="J5" s="22" t="s">
        <v>30</v>
      </c>
      <c r="K5" s="23"/>
      <c r="M5" s="0" t="s">
        <v>31</v>
      </c>
      <c r="X5" s="0" t="s">
        <v>32</v>
      </c>
    </row>
    <row r="6" customFormat="false" ht="14.35" hidden="false" customHeight="false" outlineLevel="0" collapsed="false">
      <c r="A6" s="24" t="n">
        <v>1</v>
      </c>
      <c r="B6" s="25" t="n">
        <v>2</v>
      </c>
      <c r="C6" s="21" t="n">
        <v>3</v>
      </c>
      <c r="D6" s="21" t="n">
        <v>4</v>
      </c>
      <c r="E6" s="21" t="n">
        <v>5</v>
      </c>
      <c r="F6" s="21" t="n">
        <v>6</v>
      </c>
      <c r="G6" s="21" t="n">
        <v>7</v>
      </c>
      <c r="H6" s="26" t="n">
        <v>8</v>
      </c>
      <c r="I6" s="21" t="n">
        <v>9</v>
      </c>
      <c r="J6" s="26" t="n">
        <v>10</v>
      </c>
      <c r="K6" s="27" t="n">
        <v>11</v>
      </c>
    </row>
    <row r="7" customFormat="false" ht="14.35" hidden="false" customHeight="false" outlineLevel="0" collapsed="false">
      <c r="A7" s="28"/>
      <c r="B7" s="28"/>
      <c r="C7" s="29" t="s">
        <v>33</v>
      </c>
      <c r="D7" s="28"/>
      <c r="E7" s="28"/>
      <c r="F7" s="28"/>
      <c r="G7" s="30"/>
      <c r="H7" s="31"/>
      <c r="I7" s="32"/>
      <c r="J7" s="33"/>
      <c r="K7" s="30"/>
      <c r="L7" s="34"/>
    </row>
    <row r="8" customFormat="false" ht="14.35" hidden="false" customHeight="false" outlineLevel="0" collapsed="false">
      <c r="A8" s="35"/>
      <c r="B8" s="36" t="s">
        <v>34</v>
      </c>
      <c r="C8" s="36" t="s">
        <v>35</v>
      </c>
      <c r="D8" s="35"/>
      <c r="E8" s="35"/>
      <c r="F8" s="35"/>
      <c r="G8" s="37"/>
      <c r="H8" s="38"/>
      <c r="I8" s="39"/>
      <c r="J8" s="40"/>
      <c r="K8" s="37"/>
    </row>
    <row r="9" customFormat="false" ht="14.35" hidden="false" customHeight="false" outlineLevel="0" collapsed="false">
      <c r="A9" s="36" t="n">
        <v>1</v>
      </c>
      <c r="B9" s="41" t="s">
        <v>36</v>
      </c>
      <c r="C9" s="36" t="s">
        <v>37</v>
      </c>
      <c r="D9" s="37" t="n">
        <v>805</v>
      </c>
      <c r="E9" s="37" t="n">
        <v>853</v>
      </c>
      <c r="F9" s="37" t="n">
        <v>771</v>
      </c>
      <c r="G9" s="37" t="n">
        <f aca="false">TRUNC(SUM(D9:F9)/COUNT(D9:F9),2)</f>
        <v>809.66</v>
      </c>
      <c r="H9" s="42" t="n">
        <v>70</v>
      </c>
      <c r="I9" s="37" t="n">
        <f aca="false">STDEVP(D9,E9,F9)</f>
        <v>33.6386021641143</v>
      </c>
      <c r="J9" s="42" t="n">
        <f aca="false">(I9/G9)*100</f>
        <v>4.15465777784679</v>
      </c>
      <c r="K9" s="37" t="n">
        <f aca="false">TRUNC(G9*H9,2)</f>
        <v>56676.2</v>
      </c>
    </row>
    <row r="10" customFormat="false" ht="14.35" hidden="false" customHeight="false" outlineLevel="0" collapsed="false">
      <c r="A10" s="35"/>
      <c r="B10" s="41" t="n">
        <v>2035</v>
      </c>
      <c r="C10" s="36" t="s">
        <v>38</v>
      </c>
      <c r="D10" s="35"/>
      <c r="E10" s="35"/>
      <c r="F10" s="35"/>
      <c r="G10" s="37"/>
      <c r="H10" s="38"/>
      <c r="I10" s="37"/>
      <c r="J10" s="42"/>
      <c r="K10" s="37"/>
    </row>
    <row r="11" customFormat="false" ht="14.35" hidden="false" customHeight="false" outlineLevel="0" collapsed="false">
      <c r="A11" s="43"/>
      <c r="B11" s="43"/>
      <c r="C11" s="44" t="s">
        <v>39</v>
      </c>
      <c r="D11" s="43"/>
      <c r="E11" s="43"/>
      <c r="F11" s="43"/>
      <c r="G11" s="45"/>
      <c r="H11" s="46"/>
      <c r="I11" s="45"/>
      <c r="J11" s="47"/>
      <c r="K11" s="45"/>
    </row>
    <row r="12" customFormat="false" ht="14.35" hidden="false" customHeight="false" outlineLevel="0" collapsed="false">
      <c r="A12" s="28"/>
      <c r="B12" s="28"/>
      <c r="C12" s="29" t="s">
        <v>40</v>
      </c>
      <c r="D12" s="28"/>
      <c r="E12" s="28"/>
      <c r="F12" s="28"/>
      <c r="G12" s="30"/>
      <c r="H12" s="31"/>
      <c r="I12" s="30"/>
      <c r="J12" s="48"/>
      <c r="K12" s="30"/>
      <c r="L12" s="34"/>
    </row>
    <row r="13" customFormat="false" ht="14.35" hidden="false" customHeight="false" outlineLevel="0" collapsed="false">
      <c r="A13" s="35"/>
      <c r="B13" s="36" t="s">
        <v>34</v>
      </c>
      <c r="C13" s="36" t="s">
        <v>35</v>
      </c>
      <c r="D13" s="35"/>
      <c r="E13" s="35"/>
      <c r="F13" s="35"/>
      <c r="G13" s="37"/>
      <c r="H13" s="38"/>
      <c r="I13" s="37"/>
      <c r="J13" s="42"/>
      <c r="K13" s="37"/>
    </row>
    <row r="14" customFormat="false" ht="14.35" hidden="false" customHeight="false" outlineLevel="0" collapsed="false">
      <c r="A14" s="49" t="n">
        <v>2</v>
      </c>
      <c r="B14" s="41" t="s">
        <v>36</v>
      </c>
      <c r="C14" s="36" t="s">
        <v>37</v>
      </c>
      <c r="D14" s="50" t="n">
        <v>900</v>
      </c>
      <c r="E14" s="50" t="n">
        <v>920</v>
      </c>
      <c r="F14" s="50" t="n">
        <v>910</v>
      </c>
      <c r="G14" s="37" t="n">
        <f aca="false">TRUNC(SUM(D14:F14)/COUNT(D14:F14),2)</f>
        <v>910</v>
      </c>
      <c r="H14" s="51" t="n">
        <v>20</v>
      </c>
      <c r="I14" s="37" t="n">
        <f aca="false">STDEVP(D14,E14,F14)</f>
        <v>8.16496580927726</v>
      </c>
      <c r="J14" s="42" t="n">
        <f aca="false">(I14/G14)*100</f>
        <v>0.897248990030468</v>
      </c>
      <c r="K14" s="37" t="n">
        <f aca="false">TRUNC(G14*H14,2)</f>
        <v>18200</v>
      </c>
    </row>
    <row r="15" customFormat="false" ht="14.35" hidden="false" customHeight="false" outlineLevel="0" collapsed="false">
      <c r="A15" s="35"/>
      <c r="B15" s="41" t="n">
        <v>2055</v>
      </c>
      <c r="C15" s="36" t="s">
        <v>38</v>
      </c>
      <c r="D15" s="35"/>
      <c r="E15" s="35"/>
      <c r="F15" s="35"/>
      <c r="G15" s="37"/>
      <c r="H15" s="38"/>
      <c r="I15" s="37"/>
      <c r="J15" s="42"/>
      <c r="K15" s="37"/>
    </row>
    <row r="16" customFormat="false" ht="14.35" hidden="false" customHeight="false" outlineLevel="0" collapsed="false">
      <c r="A16" s="43"/>
      <c r="B16" s="43"/>
      <c r="C16" s="44" t="s">
        <v>41</v>
      </c>
      <c r="D16" s="43"/>
      <c r="E16" s="43"/>
      <c r="F16" s="43"/>
      <c r="G16" s="45"/>
      <c r="H16" s="46"/>
      <c r="I16" s="45"/>
      <c r="J16" s="47"/>
      <c r="K16" s="45"/>
    </row>
    <row r="17" customFormat="false" ht="14.35" hidden="false" customHeight="false" outlineLevel="0" collapsed="false">
      <c r="A17" s="28"/>
      <c r="B17" s="28"/>
      <c r="C17" s="29" t="s">
        <v>42</v>
      </c>
      <c r="D17" s="28"/>
      <c r="E17" s="28"/>
      <c r="F17" s="28"/>
      <c r="G17" s="30"/>
      <c r="H17" s="31"/>
      <c r="I17" s="30"/>
      <c r="J17" s="48"/>
      <c r="K17" s="30"/>
      <c r="L17" s="52"/>
    </row>
    <row r="18" customFormat="false" ht="14.35" hidden="false" customHeight="false" outlineLevel="0" collapsed="false">
      <c r="A18" s="35"/>
      <c r="B18" s="36" t="s">
        <v>43</v>
      </c>
      <c r="C18" s="36" t="s">
        <v>35</v>
      </c>
      <c r="D18" s="35"/>
      <c r="E18" s="35"/>
      <c r="F18" s="35"/>
      <c r="G18" s="37"/>
      <c r="H18" s="38"/>
      <c r="I18" s="37"/>
      <c r="J18" s="42"/>
      <c r="K18" s="37"/>
    </row>
    <row r="19" customFormat="false" ht="14.35" hidden="false" customHeight="false" outlineLevel="0" collapsed="false">
      <c r="A19" s="49" t="n">
        <v>3</v>
      </c>
      <c r="B19" s="49" t="s">
        <v>44</v>
      </c>
      <c r="C19" s="36" t="s">
        <v>37</v>
      </c>
      <c r="D19" s="50" t="n">
        <v>650</v>
      </c>
      <c r="E19" s="50" t="n">
        <v>619</v>
      </c>
      <c r="F19" s="50" t="n">
        <v>741</v>
      </c>
      <c r="G19" s="37" t="n">
        <f aca="false">TRUNC(SUM(D19:F19)/COUNT(D19:F19),2)</f>
        <v>670</v>
      </c>
      <c r="H19" s="51" t="n">
        <v>20</v>
      </c>
      <c r="I19" s="37" t="n">
        <f aca="false">STDEVP(D19,E19,F19)</f>
        <v>51.7751549168775</v>
      </c>
      <c r="J19" s="42" t="n">
        <f aca="false">(I19/G19)*100</f>
        <v>7.72763506222053</v>
      </c>
      <c r="K19" s="37" t="n">
        <f aca="false">TRUNC(G19*H19,2)</f>
        <v>13400</v>
      </c>
    </row>
    <row r="20" customFormat="false" ht="14.35" hidden="false" customHeight="false" outlineLevel="0" collapsed="false">
      <c r="A20" s="35"/>
      <c r="B20" s="49" t="n">
        <v>1024</v>
      </c>
      <c r="C20" s="36" t="s">
        <v>38</v>
      </c>
      <c r="D20" s="35"/>
      <c r="E20" s="35"/>
      <c r="F20" s="35"/>
      <c r="G20" s="37"/>
      <c r="H20" s="38"/>
      <c r="I20" s="37"/>
      <c r="J20" s="42"/>
      <c r="K20" s="37"/>
    </row>
    <row r="21" customFormat="false" ht="14.35" hidden="false" customHeight="false" outlineLevel="0" collapsed="false">
      <c r="A21" s="43"/>
      <c r="B21" s="43"/>
      <c r="C21" s="44" t="s">
        <v>45</v>
      </c>
      <c r="D21" s="43"/>
      <c r="E21" s="43"/>
      <c r="F21" s="43"/>
      <c r="G21" s="53"/>
      <c r="H21" s="46"/>
      <c r="I21" s="45"/>
      <c r="J21" s="47"/>
      <c r="K21" s="45"/>
    </row>
    <row r="22" customFormat="false" ht="14.35" hidden="false" customHeight="false" outlineLevel="0" collapsed="false">
      <c r="A22" s="28"/>
      <c r="B22" s="28"/>
      <c r="C22" s="41" t="s">
        <v>46</v>
      </c>
      <c r="D22" s="28"/>
      <c r="E22" s="28"/>
      <c r="F22" s="28"/>
      <c r="G22" s="30"/>
      <c r="H22" s="31"/>
      <c r="I22" s="30"/>
      <c r="J22" s="48"/>
      <c r="K22" s="30"/>
      <c r="L22" s="52"/>
    </row>
    <row r="23" customFormat="false" ht="14.35" hidden="false" customHeight="false" outlineLevel="0" collapsed="false">
      <c r="A23" s="35"/>
      <c r="B23" s="36" t="s">
        <v>43</v>
      </c>
      <c r="C23" s="36" t="s">
        <v>35</v>
      </c>
      <c r="D23" s="35"/>
      <c r="E23" s="35"/>
      <c r="F23" s="35"/>
      <c r="G23" s="37"/>
      <c r="H23" s="38"/>
      <c r="I23" s="37"/>
      <c r="J23" s="42"/>
      <c r="K23" s="37"/>
    </row>
    <row r="24" customFormat="false" ht="14.35" hidden="false" customHeight="false" outlineLevel="0" collapsed="false">
      <c r="A24" s="49" t="n">
        <v>4</v>
      </c>
      <c r="B24" s="41" t="s">
        <v>47</v>
      </c>
      <c r="C24" s="36" t="s">
        <v>37</v>
      </c>
      <c r="D24" s="50" t="n">
        <v>1180</v>
      </c>
      <c r="E24" s="50" t="n">
        <v>1065</v>
      </c>
      <c r="F24" s="50" t="n">
        <v>1110</v>
      </c>
      <c r="G24" s="37" t="n">
        <f aca="false">TRUNC(SUM(D24:F24)/COUNT(D24:F24),2)</f>
        <v>1118.33</v>
      </c>
      <c r="H24" s="51" t="n">
        <v>20</v>
      </c>
      <c r="I24" s="37" t="n">
        <f aca="false">STDEVP(D24,E24,F24)</f>
        <v>47.3168985552613</v>
      </c>
      <c r="J24" s="42" t="n">
        <f aca="false">(I24/G24)*100</f>
        <v>4.23103185600505</v>
      </c>
      <c r="K24" s="37" t="n">
        <f aca="false">TRUNC(G24*H24,2)</f>
        <v>22366.6</v>
      </c>
    </row>
    <row r="25" customFormat="false" ht="14.35" hidden="false" customHeight="false" outlineLevel="0" collapsed="false">
      <c r="A25" s="35"/>
      <c r="B25" s="41" t="s">
        <v>48</v>
      </c>
      <c r="C25" s="36" t="s">
        <v>38</v>
      </c>
      <c r="D25" s="35"/>
      <c r="E25" s="35"/>
      <c r="F25" s="35"/>
      <c r="G25" s="37"/>
      <c r="H25" s="38"/>
      <c r="I25" s="39"/>
      <c r="J25" s="40"/>
      <c r="K25" s="37"/>
    </row>
    <row r="26" customFormat="false" ht="14.35" hidden="false" customHeight="false" outlineLevel="0" collapsed="false">
      <c r="A26" s="43"/>
      <c r="B26" s="43"/>
      <c r="C26" s="44" t="s">
        <v>49</v>
      </c>
      <c r="D26" s="43"/>
      <c r="E26" s="43"/>
      <c r="F26" s="43"/>
      <c r="G26" s="53"/>
      <c r="H26" s="46"/>
      <c r="I26" s="54"/>
      <c r="J26" s="55"/>
      <c r="K26" s="45"/>
    </row>
    <row r="27" customFormat="false" ht="14.35" hidden="false" customHeight="false" outlineLevel="0" collapsed="false">
      <c r="A27" s="28"/>
      <c r="B27" s="28"/>
      <c r="C27" s="29" t="s">
        <v>50</v>
      </c>
      <c r="D27" s="28"/>
      <c r="E27" s="28"/>
      <c r="F27" s="28"/>
      <c r="G27" s="30"/>
      <c r="H27" s="31"/>
      <c r="I27" s="32"/>
      <c r="J27" s="33"/>
      <c r="K27" s="30"/>
      <c r="L27" s="52"/>
    </row>
    <row r="28" customFormat="false" ht="14.35" hidden="false" customHeight="false" outlineLevel="0" collapsed="false">
      <c r="A28" s="35"/>
      <c r="B28" s="36" t="s">
        <v>43</v>
      </c>
      <c r="C28" s="36" t="s">
        <v>35</v>
      </c>
      <c r="D28" s="35"/>
      <c r="E28" s="35"/>
      <c r="F28" s="35"/>
      <c r="G28" s="37"/>
      <c r="H28" s="38"/>
      <c r="I28" s="39"/>
      <c r="J28" s="40"/>
      <c r="K28" s="37"/>
    </row>
    <row r="29" customFormat="false" ht="14.35" hidden="false" customHeight="false" outlineLevel="0" collapsed="false">
      <c r="A29" s="36" t="n">
        <v>5</v>
      </c>
      <c r="B29" s="41" t="s">
        <v>47</v>
      </c>
      <c r="C29" s="36" t="s">
        <v>37</v>
      </c>
      <c r="D29" s="37" t="n">
        <v>430</v>
      </c>
      <c r="E29" s="37" t="n">
        <v>495</v>
      </c>
      <c r="F29" s="37" t="n">
        <v>503</v>
      </c>
      <c r="G29" s="37" t="n">
        <f aca="false">TRUNC(SUM(D29:F29)/COUNT(D29:F29),2)</f>
        <v>476</v>
      </c>
      <c r="H29" s="42" t="n">
        <v>20</v>
      </c>
      <c r="I29" s="37" t="n">
        <f aca="false">STDEVP(D29,E29,F29)</f>
        <v>32.6904675198546</v>
      </c>
      <c r="J29" s="42" t="n">
        <f aca="false">(I29/G29)*100</f>
        <v>6.86774527728038</v>
      </c>
      <c r="K29" s="37" t="n">
        <f aca="false">TRUNC(G29*H29,2)</f>
        <v>9520</v>
      </c>
    </row>
    <row r="30" customFormat="false" ht="14.35" hidden="false" customHeight="false" outlineLevel="0" collapsed="false">
      <c r="A30" s="35"/>
      <c r="B30" s="41" t="n">
        <v>1035</v>
      </c>
      <c r="C30" s="36" t="s">
        <v>38</v>
      </c>
      <c r="D30" s="35"/>
      <c r="E30" s="35"/>
      <c r="F30" s="35"/>
      <c r="G30" s="37"/>
      <c r="H30" s="38"/>
      <c r="I30" s="37"/>
      <c r="J30" s="42"/>
      <c r="K30" s="37"/>
    </row>
    <row r="31" customFormat="false" ht="14.35" hidden="false" customHeight="false" outlineLevel="0" collapsed="false">
      <c r="A31" s="43"/>
      <c r="B31" s="43"/>
      <c r="C31" s="44" t="s">
        <v>51</v>
      </c>
      <c r="D31" s="43"/>
      <c r="E31" s="43"/>
      <c r="F31" s="43"/>
      <c r="G31" s="53"/>
      <c r="H31" s="46"/>
      <c r="I31" s="37"/>
      <c r="J31" s="42"/>
      <c r="K31" s="45"/>
    </row>
    <row r="32" customFormat="false" ht="14.35" hidden="false" customHeight="false" outlineLevel="0" collapsed="false">
      <c r="A32" s="28"/>
      <c r="B32" s="28"/>
      <c r="C32" s="41" t="s">
        <v>52</v>
      </c>
      <c r="D32" s="28"/>
      <c r="E32" s="28"/>
      <c r="F32" s="28"/>
      <c r="G32" s="30"/>
      <c r="H32" s="31"/>
      <c r="I32" s="30"/>
      <c r="J32" s="48"/>
      <c r="K32" s="30"/>
      <c r="L32" s="52"/>
    </row>
    <row r="33" customFormat="false" ht="14.35" hidden="false" customHeight="false" outlineLevel="0" collapsed="false">
      <c r="A33" s="35"/>
      <c r="B33" s="36" t="s">
        <v>43</v>
      </c>
      <c r="C33" s="36" t="s">
        <v>35</v>
      </c>
      <c r="D33" s="35"/>
      <c r="E33" s="35"/>
      <c r="F33" s="35"/>
      <c r="G33" s="37"/>
      <c r="H33" s="38"/>
      <c r="I33" s="37"/>
      <c r="J33" s="42"/>
      <c r="K33" s="37"/>
    </row>
    <row r="34" customFormat="false" ht="14.35" hidden="false" customHeight="false" outlineLevel="0" collapsed="false">
      <c r="A34" s="49" t="n">
        <v>6</v>
      </c>
      <c r="B34" s="41" t="s">
        <v>47</v>
      </c>
      <c r="C34" s="36" t="s">
        <v>37</v>
      </c>
      <c r="D34" s="50" t="n">
        <v>1278</v>
      </c>
      <c r="E34" s="50" t="n">
        <v>1335</v>
      </c>
      <c r="F34" s="50" t="n">
        <v>1500</v>
      </c>
      <c r="G34" s="37" t="n">
        <f aca="false">TRUNC(SUM(D34:F34)/COUNT(D34:F34),2)</f>
        <v>1371</v>
      </c>
      <c r="H34" s="51" t="n">
        <v>21</v>
      </c>
      <c r="I34" s="37" t="n">
        <f aca="false">STDEVP(D34,E34,F34)</f>
        <v>94.1381962860985</v>
      </c>
      <c r="J34" s="42" t="n">
        <f aca="false">(I34/G34)*100</f>
        <v>6.86638922582775</v>
      </c>
      <c r="K34" s="37" t="n">
        <f aca="false">TRUNC(G34*H34,2)</f>
        <v>28791</v>
      </c>
    </row>
    <row r="35" customFormat="false" ht="14.35" hidden="false" customHeight="false" outlineLevel="0" collapsed="false">
      <c r="A35" s="35"/>
      <c r="B35" s="49" t="s">
        <v>53</v>
      </c>
      <c r="C35" s="36" t="s">
        <v>38</v>
      </c>
      <c r="D35" s="35"/>
      <c r="E35" s="35"/>
      <c r="F35" s="35"/>
      <c r="G35" s="37"/>
      <c r="H35" s="38"/>
      <c r="I35" s="37"/>
      <c r="J35" s="42"/>
      <c r="K35" s="37"/>
    </row>
    <row r="36" customFormat="false" ht="14.35" hidden="false" customHeight="false" outlineLevel="0" collapsed="false">
      <c r="A36" s="43"/>
      <c r="B36" s="43"/>
      <c r="C36" s="44" t="s">
        <v>49</v>
      </c>
      <c r="D36" s="43"/>
      <c r="E36" s="43"/>
      <c r="F36" s="43"/>
      <c r="G36" s="53"/>
      <c r="H36" s="46"/>
      <c r="I36" s="45"/>
      <c r="J36" s="47"/>
      <c r="K36" s="45"/>
    </row>
    <row r="37" customFormat="false" ht="14.35" hidden="false" customHeight="false" outlineLevel="0" collapsed="false">
      <c r="A37" s="28"/>
      <c r="B37" s="28"/>
      <c r="C37" s="41" t="s">
        <v>52</v>
      </c>
      <c r="D37" s="28"/>
      <c r="E37" s="28"/>
      <c r="F37" s="28"/>
      <c r="G37" s="30"/>
      <c r="H37" s="31"/>
      <c r="I37" s="30"/>
      <c r="J37" s="48"/>
      <c r="K37" s="30"/>
      <c r="L37" s="52"/>
    </row>
    <row r="38" customFormat="false" ht="14.35" hidden="false" customHeight="false" outlineLevel="0" collapsed="false">
      <c r="A38" s="35"/>
      <c r="B38" s="36" t="s">
        <v>43</v>
      </c>
      <c r="C38" s="36" t="s">
        <v>35</v>
      </c>
      <c r="D38" s="35"/>
      <c r="E38" s="35"/>
      <c r="F38" s="35"/>
      <c r="G38" s="37"/>
      <c r="H38" s="38"/>
      <c r="I38" s="37"/>
      <c r="J38" s="42"/>
      <c r="K38" s="37"/>
    </row>
    <row r="39" customFormat="false" ht="14.35" hidden="false" customHeight="false" outlineLevel="0" collapsed="false">
      <c r="A39" s="49" t="n">
        <v>7</v>
      </c>
      <c r="B39" s="41" t="s">
        <v>47</v>
      </c>
      <c r="C39" s="36" t="s">
        <v>37</v>
      </c>
      <c r="D39" s="50" t="n">
        <v>1300</v>
      </c>
      <c r="E39" s="50" t="n">
        <v>1450</v>
      </c>
      <c r="F39" s="50" t="n">
        <v>1500</v>
      </c>
      <c r="G39" s="37" t="n">
        <f aca="false">TRUNC(SUM(D39:F39)/COUNT(D39:F39),2)</f>
        <v>1416.66</v>
      </c>
      <c r="H39" s="51" t="n">
        <v>20</v>
      </c>
      <c r="I39" s="37" t="n">
        <f aca="false">STDEVP(D39,E39,F39)</f>
        <v>84.9836585598797</v>
      </c>
      <c r="J39" s="42" t="n">
        <f aca="false">(I39/G39)*100</f>
        <v>5.99887471657841</v>
      </c>
      <c r="K39" s="37" t="n">
        <f aca="false">TRUNC(G39*H39,2)</f>
        <v>28333.2</v>
      </c>
    </row>
    <row r="40" customFormat="false" ht="14.35" hidden="false" customHeight="false" outlineLevel="0" collapsed="false">
      <c r="A40" s="35"/>
      <c r="B40" s="49" t="s">
        <v>54</v>
      </c>
      <c r="C40" s="36" t="s">
        <v>38</v>
      </c>
      <c r="D40" s="35"/>
      <c r="E40" s="35"/>
      <c r="F40" s="35"/>
      <c r="G40" s="37"/>
      <c r="H40" s="38"/>
      <c r="I40" s="37"/>
      <c r="J40" s="42"/>
      <c r="K40" s="37"/>
    </row>
    <row r="41" customFormat="false" ht="14.35" hidden="false" customHeight="false" outlineLevel="0" collapsed="false">
      <c r="A41" s="43"/>
      <c r="B41" s="43"/>
      <c r="C41" s="44" t="s">
        <v>49</v>
      </c>
      <c r="D41" s="43"/>
      <c r="E41" s="43"/>
      <c r="F41" s="43"/>
      <c r="G41" s="53"/>
      <c r="H41" s="46"/>
      <c r="I41" s="45"/>
      <c r="J41" s="47"/>
      <c r="K41" s="45"/>
    </row>
    <row r="42" customFormat="false" ht="14.35" hidden="false" customHeight="false" outlineLevel="0" collapsed="false">
      <c r="A42" s="28"/>
      <c r="B42" s="28"/>
      <c r="C42" s="41" t="s">
        <v>55</v>
      </c>
      <c r="D42" s="28"/>
      <c r="E42" s="28"/>
      <c r="F42" s="28"/>
      <c r="G42" s="30"/>
      <c r="H42" s="31"/>
      <c r="I42" s="30"/>
      <c r="J42" s="48"/>
      <c r="K42" s="30"/>
      <c r="L42" s="52"/>
    </row>
    <row r="43" customFormat="false" ht="14.35" hidden="false" customHeight="false" outlineLevel="0" collapsed="false">
      <c r="A43" s="35"/>
      <c r="B43" s="36" t="s">
        <v>43</v>
      </c>
      <c r="C43" s="36" t="s">
        <v>35</v>
      </c>
      <c r="D43" s="35"/>
      <c r="E43" s="35"/>
      <c r="F43" s="35"/>
      <c r="G43" s="37"/>
      <c r="H43" s="38"/>
      <c r="I43" s="37"/>
      <c r="J43" s="42"/>
      <c r="K43" s="37"/>
    </row>
    <row r="44" customFormat="false" ht="14.35" hidden="false" customHeight="false" outlineLevel="0" collapsed="false">
      <c r="A44" s="49" t="n">
        <v>8</v>
      </c>
      <c r="B44" s="41" t="s">
        <v>47</v>
      </c>
      <c r="C44" s="36" t="s">
        <v>37</v>
      </c>
      <c r="D44" s="50" t="n">
        <v>1700</v>
      </c>
      <c r="E44" s="50" t="n">
        <v>1650</v>
      </c>
      <c r="F44" s="50" t="n">
        <v>1800</v>
      </c>
      <c r="G44" s="37" t="n">
        <f aca="false">TRUNC(SUM(D44:F44)/COUNT(D44:F44),2)</f>
        <v>1716.66</v>
      </c>
      <c r="H44" s="51" t="n">
        <v>20</v>
      </c>
      <c r="I44" s="37" t="n">
        <f aca="false">STDEVP(D44,E44,F44)</f>
        <v>62.3609564462324</v>
      </c>
      <c r="J44" s="42" t="n">
        <f aca="false">(I44/G44)*100</f>
        <v>3.63269118207638</v>
      </c>
      <c r="K44" s="37" t="n">
        <f aca="false">TRUNC(G44*H44,2)</f>
        <v>34333.2</v>
      </c>
    </row>
    <row r="45" customFormat="false" ht="14.35" hidden="false" customHeight="false" outlineLevel="0" collapsed="false">
      <c r="A45" s="35"/>
      <c r="B45" s="49" t="s">
        <v>56</v>
      </c>
      <c r="C45" s="36" t="s">
        <v>38</v>
      </c>
      <c r="D45" s="35"/>
      <c r="E45" s="35"/>
      <c r="F45" s="35"/>
      <c r="G45" s="37"/>
      <c r="H45" s="38"/>
      <c r="I45" s="37"/>
      <c r="J45" s="42"/>
      <c r="K45" s="37"/>
    </row>
    <row r="46" customFormat="false" ht="14.35" hidden="false" customHeight="false" outlineLevel="0" collapsed="false">
      <c r="A46" s="43"/>
      <c r="B46" s="43"/>
      <c r="C46" s="44" t="s">
        <v>49</v>
      </c>
      <c r="D46" s="43"/>
      <c r="E46" s="43"/>
      <c r="F46" s="43"/>
      <c r="G46" s="53"/>
      <c r="H46" s="46"/>
      <c r="I46" s="45"/>
      <c r="J46" s="47"/>
      <c r="K46" s="45"/>
    </row>
    <row r="47" customFormat="false" ht="14.35" hidden="false" customHeight="false" outlineLevel="0" collapsed="false">
      <c r="A47" s="28"/>
      <c r="B47" s="28"/>
      <c r="C47" s="56" t="s">
        <v>57</v>
      </c>
      <c r="D47" s="28"/>
      <c r="E47" s="28"/>
      <c r="F47" s="28"/>
      <c r="G47" s="30"/>
      <c r="H47" s="31"/>
      <c r="I47" s="30"/>
      <c r="J47" s="48"/>
      <c r="K47" s="30"/>
      <c r="L47" s="52"/>
    </row>
    <row r="48" customFormat="false" ht="14.35" hidden="false" customHeight="false" outlineLevel="0" collapsed="false">
      <c r="A48" s="35"/>
      <c r="B48" s="36" t="s">
        <v>43</v>
      </c>
      <c r="C48" s="36" t="s">
        <v>35</v>
      </c>
      <c r="D48" s="35"/>
      <c r="E48" s="35"/>
      <c r="F48" s="35"/>
      <c r="G48" s="37"/>
      <c r="H48" s="38"/>
      <c r="I48" s="37"/>
      <c r="J48" s="42"/>
      <c r="K48" s="37"/>
    </row>
    <row r="49" customFormat="false" ht="14.65" hidden="false" customHeight="false" outlineLevel="0" collapsed="false">
      <c r="A49" s="49" t="n">
        <v>9</v>
      </c>
      <c r="B49" s="56" t="s">
        <v>58</v>
      </c>
      <c r="C49" s="36" t="s">
        <v>37</v>
      </c>
      <c r="D49" s="50" t="n">
        <v>2780</v>
      </c>
      <c r="E49" s="50" t="n">
        <v>2850</v>
      </c>
      <c r="F49" s="50" t="n">
        <v>2900</v>
      </c>
      <c r="G49" s="37" t="n">
        <f aca="false">TRUNC(SUM(D49:F49)/COUNT(D49:F49),2)</f>
        <v>2843.33</v>
      </c>
      <c r="H49" s="51" t="n">
        <v>20</v>
      </c>
      <c r="I49" s="37" t="n">
        <f aca="false">STDEVP(D49,E49,F49)</f>
        <v>49.2160768674447</v>
      </c>
      <c r="J49" s="42" t="n">
        <f aca="false">(I49/G49)*100</f>
        <v>1.73093087567903</v>
      </c>
      <c r="K49" s="37" t="n">
        <f aca="false">TRUNC(G49*H49,2)</f>
        <v>56866.6</v>
      </c>
    </row>
    <row r="50" customFormat="false" ht="14.35" hidden="false" customHeight="false" outlineLevel="0" collapsed="false">
      <c r="A50" s="35"/>
      <c r="B50" s="41" t="s">
        <v>59</v>
      </c>
      <c r="C50" s="36" t="s">
        <v>38</v>
      </c>
      <c r="D50" s="35"/>
      <c r="E50" s="35"/>
      <c r="F50" s="35"/>
      <c r="G50" s="37"/>
      <c r="H50" s="38"/>
      <c r="I50" s="39"/>
      <c r="J50" s="40"/>
      <c r="K50" s="37"/>
    </row>
    <row r="51" customFormat="false" ht="14.35" hidden="false" customHeight="false" outlineLevel="0" collapsed="false">
      <c r="A51" s="43"/>
      <c r="B51" s="43"/>
      <c r="C51" s="44" t="s">
        <v>60</v>
      </c>
      <c r="D51" s="43"/>
      <c r="E51" s="43"/>
      <c r="F51" s="43"/>
      <c r="G51" s="53"/>
      <c r="H51" s="46"/>
      <c r="I51" s="54"/>
      <c r="J51" s="55"/>
      <c r="K51" s="45"/>
    </row>
    <row r="52" customFormat="false" ht="14.35" hidden="false" customHeight="false" outlineLevel="0" collapsed="false">
      <c r="A52" s="28"/>
      <c r="B52" s="28"/>
      <c r="C52" s="56" t="s">
        <v>61</v>
      </c>
      <c r="D52" s="28"/>
      <c r="E52" s="28"/>
      <c r="F52" s="28"/>
      <c r="G52" s="30"/>
      <c r="H52" s="31"/>
      <c r="I52" s="32"/>
      <c r="J52" s="33"/>
      <c r="K52" s="30"/>
      <c r="L52" s="52"/>
    </row>
    <row r="53" customFormat="false" ht="14.35" hidden="false" customHeight="false" outlineLevel="0" collapsed="false">
      <c r="A53" s="35"/>
      <c r="B53" s="36" t="s">
        <v>43</v>
      </c>
      <c r="C53" s="36" t="s">
        <v>35</v>
      </c>
      <c r="D53" s="35"/>
      <c r="E53" s="35"/>
      <c r="F53" s="35"/>
      <c r="G53" s="37"/>
      <c r="H53" s="38"/>
      <c r="I53" s="39"/>
      <c r="J53" s="40"/>
      <c r="K53" s="37"/>
    </row>
    <row r="54" customFormat="false" ht="14.65" hidden="false" customHeight="false" outlineLevel="0" collapsed="false">
      <c r="A54" s="36" t="n">
        <v>10</v>
      </c>
      <c r="B54" s="56" t="s">
        <v>58</v>
      </c>
      <c r="C54" s="36" t="s">
        <v>37</v>
      </c>
      <c r="D54" s="37" t="n">
        <v>1548</v>
      </c>
      <c r="E54" s="37" t="n">
        <v>1262</v>
      </c>
      <c r="F54" s="37" t="n">
        <v>1208</v>
      </c>
      <c r="G54" s="37" t="n">
        <f aca="false">TRUNC(SUM(D54:F54)/COUNT(D54:F54),2)</f>
        <v>1339.33</v>
      </c>
      <c r="H54" s="42" t="n">
        <v>30</v>
      </c>
      <c r="I54" s="37" t="n">
        <f aca="false">STDEVP(D54,E54,F54)</f>
        <v>149.187428722694</v>
      </c>
      <c r="J54" s="42" t="n">
        <f aca="false">(I54/G54)*100</f>
        <v>11.1389596830276</v>
      </c>
      <c r="K54" s="37" t="n">
        <f aca="false">TRUNC(G54*H54,2)</f>
        <v>40179.9</v>
      </c>
    </row>
    <row r="55" customFormat="false" ht="14.35" hidden="false" customHeight="false" outlineLevel="0" collapsed="false">
      <c r="A55" s="35"/>
      <c r="B55" s="41" t="s">
        <v>62</v>
      </c>
      <c r="C55" s="36" t="s">
        <v>38</v>
      </c>
      <c r="D55" s="35"/>
      <c r="E55" s="35"/>
      <c r="F55" s="35"/>
      <c r="G55" s="37"/>
      <c r="H55" s="38"/>
      <c r="I55" s="39"/>
      <c r="J55" s="40"/>
      <c r="K55" s="37"/>
    </row>
    <row r="56" customFormat="false" ht="14.35" hidden="false" customHeight="false" outlineLevel="0" collapsed="false">
      <c r="A56" s="43"/>
      <c r="B56" s="43"/>
      <c r="C56" s="44" t="s">
        <v>63</v>
      </c>
      <c r="D56" s="43"/>
      <c r="E56" s="43"/>
      <c r="F56" s="43"/>
      <c r="G56" s="53"/>
      <c r="H56" s="46"/>
      <c r="I56" s="54"/>
      <c r="J56" s="55"/>
      <c r="K56" s="45"/>
    </row>
    <row r="57" customFormat="false" ht="14.35" hidden="false" customHeight="false" outlineLevel="0" collapsed="false">
      <c r="A57" s="28"/>
      <c r="B57" s="28"/>
      <c r="C57" s="57" t="s">
        <v>64</v>
      </c>
      <c r="D57" s="28"/>
      <c r="E57" s="28"/>
      <c r="F57" s="28"/>
      <c r="G57" s="30"/>
      <c r="H57" s="31"/>
      <c r="I57" s="32"/>
      <c r="J57" s="33"/>
      <c r="K57" s="30"/>
      <c r="L57" s="52"/>
    </row>
    <row r="58" customFormat="false" ht="14.35" hidden="false" customHeight="false" outlineLevel="0" collapsed="false">
      <c r="A58" s="35"/>
      <c r="B58" s="36" t="s">
        <v>43</v>
      </c>
      <c r="C58" s="36" t="s">
        <v>35</v>
      </c>
      <c r="D58" s="35"/>
      <c r="E58" s="35"/>
      <c r="F58" s="35"/>
      <c r="G58" s="37"/>
      <c r="H58" s="38"/>
      <c r="I58" s="39"/>
      <c r="J58" s="40"/>
      <c r="K58" s="37"/>
    </row>
    <row r="59" customFormat="false" ht="14.35" hidden="false" customHeight="false" outlineLevel="0" collapsed="false">
      <c r="A59" s="36" t="n">
        <v>11</v>
      </c>
      <c r="B59" s="58" t="s">
        <v>65</v>
      </c>
      <c r="C59" s="36" t="s">
        <v>37</v>
      </c>
      <c r="D59" s="37" t="n">
        <v>1232</v>
      </c>
      <c r="E59" s="37" t="n">
        <v>1259</v>
      </c>
      <c r="F59" s="37" t="n">
        <v>1281</v>
      </c>
      <c r="G59" s="37" t="n">
        <f aca="false">TRUNC(SUM(D59:F59)/COUNT(D59:F59),2)</f>
        <v>1257.33</v>
      </c>
      <c r="H59" s="42" t="n">
        <v>50</v>
      </c>
      <c r="I59" s="37" t="n">
        <f aca="false">STDEVP(D59,E59,F59)</f>
        <v>20.0388511535855</v>
      </c>
      <c r="J59" s="42" t="n">
        <f aca="false">(I59/G59)*100</f>
        <v>1.5937622703336</v>
      </c>
      <c r="K59" s="37" t="n">
        <f aca="false">TRUNC(G59*H59,2)</f>
        <v>62866.5</v>
      </c>
    </row>
    <row r="60" customFormat="false" ht="14.35" hidden="false" customHeight="false" outlineLevel="0" collapsed="false">
      <c r="A60" s="35"/>
      <c r="B60" s="41" t="s">
        <v>66</v>
      </c>
      <c r="C60" s="36" t="s">
        <v>38</v>
      </c>
      <c r="D60" s="35"/>
      <c r="E60" s="35"/>
      <c r="F60" s="35"/>
      <c r="G60" s="37"/>
      <c r="H60" s="38"/>
      <c r="I60" s="39"/>
      <c r="J60" s="40"/>
      <c r="K60" s="37"/>
    </row>
    <row r="61" customFormat="false" ht="14.35" hidden="false" customHeight="false" outlineLevel="0" collapsed="false">
      <c r="A61" s="43"/>
      <c r="B61" s="43"/>
      <c r="C61" s="44" t="s">
        <v>67</v>
      </c>
      <c r="D61" s="43"/>
      <c r="E61" s="43"/>
      <c r="F61" s="43"/>
      <c r="G61" s="53"/>
      <c r="H61" s="46"/>
      <c r="I61" s="54"/>
      <c r="J61" s="55"/>
      <c r="K61" s="45"/>
    </row>
    <row r="62" customFormat="false" ht="14.35" hidden="false" customHeight="false" outlineLevel="0" collapsed="false">
      <c r="A62" s="28"/>
      <c r="B62" s="28"/>
      <c r="C62" s="59" t="s">
        <v>68</v>
      </c>
      <c r="D62" s="28"/>
      <c r="E62" s="28"/>
      <c r="F62" s="28"/>
      <c r="G62" s="30"/>
      <c r="H62" s="31"/>
      <c r="I62" s="32"/>
      <c r="J62" s="33"/>
      <c r="K62" s="30"/>
      <c r="L62" s="52"/>
    </row>
    <row r="63" customFormat="false" ht="14.35" hidden="false" customHeight="false" outlineLevel="0" collapsed="false">
      <c r="A63" s="35"/>
      <c r="B63" s="36" t="s">
        <v>43</v>
      </c>
      <c r="C63" s="36" t="s">
        <v>35</v>
      </c>
      <c r="D63" s="35"/>
      <c r="E63" s="35"/>
      <c r="F63" s="35"/>
      <c r="G63" s="37"/>
      <c r="H63" s="38"/>
      <c r="I63" s="39"/>
      <c r="J63" s="40"/>
      <c r="K63" s="37"/>
    </row>
    <row r="64" customFormat="false" ht="14.35" hidden="false" customHeight="false" outlineLevel="0" collapsed="false">
      <c r="A64" s="36" t="n">
        <v>12</v>
      </c>
      <c r="B64" s="58" t="s">
        <v>69</v>
      </c>
      <c r="C64" s="36" t="s">
        <v>37</v>
      </c>
      <c r="D64" s="37" t="n">
        <v>1196</v>
      </c>
      <c r="E64" s="37" t="n">
        <v>1300</v>
      </c>
      <c r="F64" s="37" t="n">
        <v>1491</v>
      </c>
      <c r="G64" s="37" t="n">
        <f aca="false">TRUNC(SUM(D64:F64)/COUNT(D64:F64),2)</f>
        <v>1329</v>
      </c>
      <c r="H64" s="42" t="n">
        <v>10</v>
      </c>
      <c r="I64" s="37" t="n">
        <f aca="false">STDEVP(D64,E64,F64)</f>
        <v>122.166552978574</v>
      </c>
      <c r="J64" s="42" t="n">
        <f aca="false">(I64/G64)*100</f>
        <v>9.19236666505448</v>
      </c>
      <c r="K64" s="37" t="n">
        <f aca="false">TRUNC(G64*H64,2)</f>
        <v>13290</v>
      </c>
    </row>
    <row r="65" customFormat="false" ht="14.35" hidden="false" customHeight="false" outlineLevel="0" collapsed="false">
      <c r="A65" s="35"/>
      <c r="B65" s="41" t="s">
        <v>70</v>
      </c>
      <c r="C65" s="36" t="s">
        <v>38</v>
      </c>
      <c r="D65" s="35"/>
      <c r="E65" s="35"/>
      <c r="F65" s="35"/>
      <c r="G65" s="37"/>
      <c r="H65" s="38"/>
      <c r="I65" s="37"/>
      <c r="J65" s="42"/>
      <c r="K65" s="37"/>
    </row>
    <row r="66" customFormat="false" ht="14.35" hidden="false" customHeight="false" outlineLevel="0" collapsed="false">
      <c r="A66" s="43"/>
      <c r="B66" s="43"/>
      <c r="C66" s="44" t="s">
        <v>71</v>
      </c>
      <c r="D66" s="43"/>
      <c r="E66" s="43"/>
      <c r="F66" s="43"/>
      <c r="G66" s="53"/>
      <c r="H66" s="46"/>
      <c r="I66" s="45"/>
      <c r="J66" s="47"/>
      <c r="K66" s="45"/>
    </row>
    <row r="67" customFormat="false" ht="14.35" hidden="false" customHeight="false" outlineLevel="0" collapsed="false">
      <c r="A67" s="28"/>
      <c r="B67" s="28"/>
      <c r="C67" s="29" t="s">
        <v>72</v>
      </c>
      <c r="D67" s="28"/>
      <c r="E67" s="28"/>
      <c r="F67" s="28"/>
      <c r="G67" s="30"/>
      <c r="H67" s="31"/>
      <c r="I67" s="30"/>
      <c r="J67" s="48"/>
      <c r="K67" s="30"/>
      <c r="L67" s="52"/>
    </row>
    <row r="68" customFormat="false" ht="14.35" hidden="false" customHeight="false" outlineLevel="0" collapsed="false">
      <c r="A68" s="35"/>
      <c r="B68" s="49" t="s">
        <v>43</v>
      </c>
      <c r="C68" s="36" t="s">
        <v>35</v>
      </c>
      <c r="D68" s="35"/>
      <c r="E68" s="35"/>
      <c r="F68" s="35"/>
      <c r="G68" s="37"/>
      <c r="H68" s="38"/>
      <c r="I68" s="37"/>
      <c r="J68" s="42"/>
      <c r="K68" s="37"/>
    </row>
    <row r="69" customFormat="false" ht="14.35" hidden="false" customHeight="false" outlineLevel="0" collapsed="false">
      <c r="A69" s="49" t="n">
        <v>13</v>
      </c>
      <c r="B69" s="49" t="s">
        <v>73</v>
      </c>
      <c r="C69" s="36" t="s">
        <v>37</v>
      </c>
      <c r="D69" s="50" t="n">
        <v>1200</v>
      </c>
      <c r="E69" s="50" t="n">
        <v>1100</v>
      </c>
      <c r="F69" s="50" t="n">
        <v>1350</v>
      </c>
      <c r="G69" s="37" t="n">
        <f aca="false">TRUNC(SUM(D69:F69)/COUNT(D69:F69),2)</f>
        <v>1216.66</v>
      </c>
      <c r="H69" s="51" t="n">
        <v>10</v>
      </c>
      <c r="I69" s="37" t="n">
        <f aca="false">STDEVP(D69,E69,F69)</f>
        <v>102.740233382816</v>
      </c>
      <c r="J69" s="42" t="n">
        <f aca="false">(I69/G69)*100</f>
        <v>8.44444901474662</v>
      </c>
      <c r="K69" s="37" t="n">
        <f aca="false">TRUNC(G69*H69,2)</f>
        <v>12166.6</v>
      </c>
    </row>
    <row r="70" customFormat="false" ht="14.35" hidden="false" customHeight="false" outlineLevel="0" collapsed="false">
      <c r="A70" s="35"/>
      <c r="B70" s="49" t="s">
        <v>74</v>
      </c>
      <c r="C70" s="36" t="s">
        <v>38</v>
      </c>
      <c r="D70" s="35"/>
      <c r="E70" s="35"/>
      <c r="F70" s="35"/>
      <c r="G70" s="37"/>
      <c r="H70" s="38"/>
      <c r="I70" s="37"/>
      <c r="J70" s="42"/>
      <c r="K70" s="37"/>
    </row>
    <row r="71" customFormat="false" ht="14.35" hidden="false" customHeight="false" outlineLevel="0" collapsed="false">
      <c r="A71" s="43"/>
      <c r="B71" s="43"/>
      <c r="C71" s="44" t="s">
        <v>75</v>
      </c>
      <c r="D71" s="43"/>
      <c r="E71" s="43"/>
      <c r="F71" s="43"/>
      <c r="G71" s="53"/>
      <c r="H71" s="46"/>
      <c r="I71" s="45"/>
      <c r="J71" s="47"/>
      <c r="K71" s="45"/>
    </row>
    <row r="72" customFormat="false" ht="14.35" hidden="false" customHeight="false" outlineLevel="0" collapsed="false">
      <c r="A72" s="28"/>
      <c r="B72" s="28"/>
      <c r="C72" s="29" t="s">
        <v>76</v>
      </c>
      <c r="D72" s="28"/>
      <c r="E72" s="28"/>
      <c r="F72" s="28"/>
      <c r="G72" s="30"/>
      <c r="H72" s="31"/>
      <c r="I72" s="30"/>
      <c r="J72" s="48"/>
      <c r="K72" s="30"/>
      <c r="L72" s="52"/>
    </row>
    <row r="73" customFormat="false" ht="14.35" hidden="false" customHeight="false" outlineLevel="0" collapsed="false">
      <c r="A73" s="35"/>
      <c r="B73" s="36" t="s">
        <v>43</v>
      </c>
      <c r="C73" s="36" t="s">
        <v>35</v>
      </c>
      <c r="D73" s="35"/>
      <c r="E73" s="35"/>
      <c r="F73" s="35"/>
      <c r="G73" s="37"/>
      <c r="H73" s="38"/>
      <c r="I73" s="37"/>
      <c r="J73" s="42"/>
      <c r="K73" s="37"/>
    </row>
    <row r="74" customFormat="false" ht="14.35" hidden="false" customHeight="false" outlineLevel="0" collapsed="false">
      <c r="A74" s="49" t="n">
        <v>14</v>
      </c>
      <c r="B74" s="49" t="s">
        <v>77</v>
      </c>
      <c r="C74" s="36" t="s">
        <v>37</v>
      </c>
      <c r="D74" s="50" t="n">
        <v>1200</v>
      </c>
      <c r="E74" s="50" t="n">
        <v>1300</v>
      </c>
      <c r="F74" s="50" t="n">
        <v>1400</v>
      </c>
      <c r="G74" s="37" t="n">
        <f aca="false">TRUNC(SUM(D74:F74)/COUNT(D74:F74),2)</f>
        <v>1300</v>
      </c>
      <c r="H74" s="51" t="n">
        <v>35</v>
      </c>
      <c r="I74" s="37" t="n">
        <f aca="false">STDEVP(D74,E74,F74)</f>
        <v>81.6496580927726</v>
      </c>
      <c r="J74" s="42" t="n">
        <f aca="false">(I74/G74)*100</f>
        <v>6.28074293021328</v>
      </c>
      <c r="K74" s="37" t="n">
        <f aca="false">TRUNC(G74*H74,2)</f>
        <v>45500</v>
      </c>
    </row>
    <row r="75" customFormat="false" ht="14.35" hidden="false" customHeight="false" outlineLevel="0" collapsed="false">
      <c r="A75" s="35"/>
      <c r="B75" s="49" t="s">
        <v>78</v>
      </c>
      <c r="C75" s="36" t="s">
        <v>38</v>
      </c>
      <c r="D75" s="35"/>
      <c r="E75" s="35"/>
      <c r="F75" s="35"/>
      <c r="G75" s="37"/>
      <c r="H75" s="38"/>
      <c r="I75" s="37"/>
      <c r="J75" s="42"/>
      <c r="K75" s="37"/>
    </row>
    <row r="76" customFormat="false" ht="14.35" hidden="false" customHeight="false" outlineLevel="0" collapsed="false">
      <c r="A76" s="43"/>
      <c r="B76" s="43"/>
      <c r="C76" s="44" t="s">
        <v>49</v>
      </c>
      <c r="D76" s="43"/>
      <c r="E76" s="43"/>
      <c r="F76" s="43"/>
      <c r="G76" s="53"/>
      <c r="H76" s="46"/>
      <c r="I76" s="45"/>
      <c r="J76" s="47"/>
      <c r="K76" s="45"/>
    </row>
    <row r="77" customFormat="false" ht="14.35" hidden="false" customHeight="false" outlineLevel="0" collapsed="false">
      <c r="A77" s="28"/>
      <c r="B77" s="28"/>
      <c r="C77" s="29" t="s">
        <v>79</v>
      </c>
      <c r="D77" s="28"/>
      <c r="E77" s="28"/>
      <c r="F77" s="28"/>
      <c r="G77" s="30"/>
      <c r="H77" s="31"/>
      <c r="I77" s="30"/>
      <c r="J77" s="48"/>
      <c r="K77" s="30"/>
      <c r="L77" s="52"/>
    </row>
    <row r="78" customFormat="false" ht="14.35" hidden="false" customHeight="false" outlineLevel="0" collapsed="false">
      <c r="A78" s="35"/>
      <c r="B78" s="36" t="s">
        <v>43</v>
      </c>
      <c r="C78" s="36" t="s">
        <v>35</v>
      </c>
      <c r="D78" s="35"/>
      <c r="E78" s="35"/>
      <c r="F78" s="35"/>
      <c r="G78" s="37"/>
      <c r="H78" s="38"/>
      <c r="I78" s="37"/>
      <c r="J78" s="42"/>
      <c r="K78" s="37"/>
    </row>
    <row r="79" customFormat="false" ht="14.35" hidden="false" customHeight="false" outlineLevel="0" collapsed="false">
      <c r="A79" s="49" t="n">
        <v>15</v>
      </c>
      <c r="B79" s="49" t="s">
        <v>77</v>
      </c>
      <c r="C79" s="36" t="s">
        <v>37</v>
      </c>
      <c r="D79" s="50" t="n">
        <v>2000</v>
      </c>
      <c r="E79" s="50" t="n">
        <v>1900</v>
      </c>
      <c r="F79" s="50" t="n">
        <v>2100</v>
      </c>
      <c r="G79" s="37" t="n">
        <f aca="false">TRUNC(SUM(D79:F79)/COUNT(D79:F79),2)</f>
        <v>2000</v>
      </c>
      <c r="H79" s="51" t="n">
        <v>15</v>
      </c>
      <c r="I79" s="37" t="n">
        <f aca="false">STDEVP(D79,E79,F79)</f>
        <v>81.6496580927726</v>
      </c>
      <c r="J79" s="42" t="n">
        <f aca="false">(I79/G79)*100</f>
        <v>4.08248290463863</v>
      </c>
      <c r="K79" s="37" t="n">
        <f aca="false">TRUNC(G79*H79,2)</f>
        <v>30000</v>
      </c>
    </row>
    <row r="80" customFormat="false" ht="14.35" hidden="false" customHeight="false" outlineLevel="0" collapsed="false">
      <c r="A80" s="35"/>
      <c r="B80" s="49" t="s">
        <v>80</v>
      </c>
      <c r="C80" s="36" t="s">
        <v>38</v>
      </c>
      <c r="D80" s="35"/>
      <c r="E80" s="35"/>
      <c r="F80" s="35"/>
      <c r="G80" s="37"/>
      <c r="H80" s="38"/>
      <c r="I80" s="37"/>
      <c r="J80" s="42"/>
      <c r="K80" s="37"/>
    </row>
    <row r="81" customFormat="false" ht="14.35" hidden="false" customHeight="false" outlineLevel="0" collapsed="false">
      <c r="A81" s="43"/>
      <c r="B81" s="43"/>
      <c r="C81" s="44" t="s">
        <v>81</v>
      </c>
      <c r="D81" s="43"/>
      <c r="E81" s="43"/>
      <c r="F81" s="43"/>
      <c r="G81" s="53"/>
      <c r="H81" s="46"/>
      <c r="I81" s="45"/>
      <c r="J81" s="47"/>
      <c r="K81" s="45"/>
    </row>
    <row r="82" customFormat="false" ht="14.35" hidden="false" customHeight="false" outlineLevel="0" collapsed="false">
      <c r="A82" s="28"/>
      <c r="B82" s="28"/>
      <c r="C82" s="29" t="s">
        <v>82</v>
      </c>
      <c r="D82" s="28"/>
      <c r="E82" s="28"/>
      <c r="F82" s="28"/>
      <c r="G82" s="37"/>
      <c r="H82" s="31"/>
      <c r="I82" s="30"/>
      <c r="J82" s="48"/>
      <c r="K82" s="37"/>
      <c r="L82" s="52"/>
    </row>
    <row r="83" customFormat="false" ht="14.35" hidden="false" customHeight="false" outlineLevel="0" collapsed="false">
      <c r="A83" s="35"/>
      <c r="B83" s="36" t="s">
        <v>43</v>
      </c>
      <c r="C83" s="36" t="s">
        <v>35</v>
      </c>
      <c r="D83" s="35"/>
      <c r="E83" s="35"/>
      <c r="F83" s="35"/>
      <c r="G83" s="37"/>
      <c r="H83" s="38"/>
      <c r="I83" s="37"/>
      <c r="J83" s="42"/>
      <c r="K83" s="37"/>
    </row>
    <row r="84" customFormat="false" ht="14.35" hidden="false" customHeight="false" outlineLevel="0" collapsed="false">
      <c r="A84" s="49" t="n">
        <v>16</v>
      </c>
      <c r="B84" s="49" t="s">
        <v>77</v>
      </c>
      <c r="C84" s="36" t="s">
        <v>37</v>
      </c>
      <c r="D84" s="37" t="n">
        <v>2300</v>
      </c>
      <c r="E84" s="37" t="n">
        <v>2500</v>
      </c>
      <c r="F84" s="37" t="n">
        <v>2450</v>
      </c>
      <c r="G84" s="37" t="n">
        <f aca="false">TRUNC(SUM(D84:F84)/COUNT(D84:F84),2)</f>
        <v>2416.66</v>
      </c>
      <c r="H84" s="42" t="n">
        <v>20</v>
      </c>
      <c r="I84" s="37" t="n">
        <f aca="false">STDEVP(D84,E84,F84)</f>
        <v>84.9836585598797</v>
      </c>
      <c r="J84" s="42" t="n">
        <f aca="false">(I84/G84)*100</f>
        <v>3.51657488268436</v>
      </c>
      <c r="K84" s="37" t="n">
        <f aca="false">TRUNC(G84*H84,2)</f>
        <v>48333.2</v>
      </c>
    </row>
    <row r="85" customFormat="false" ht="14.35" hidden="false" customHeight="false" outlineLevel="0" collapsed="false">
      <c r="A85" s="35"/>
      <c r="B85" s="49" t="s">
        <v>83</v>
      </c>
      <c r="C85" s="36" t="s">
        <v>38</v>
      </c>
      <c r="D85" s="35"/>
      <c r="E85" s="35"/>
      <c r="F85" s="35"/>
      <c r="G85" s="37"/>
      <c r="H85" s="38"/>
      <c r="I85" s="39"/>
      <c r="J85" s="40"/>
      <c r="K85" s="60"/>
    </row>
    <row r="86" customFormat="false" ht="14.35" hidden="false" customHeight="false" outlineLevel="0" collapsed="false">
      <c r="A86" s="43"/>
      <c r="B86" s="43"/>
      <c r="C86" s="44" t="s">
        <v>84</v>
      </c>
      <c r="D86" s="43"/>
      <c r="E86" s="43"/>
      <c r="F86" s="43"/>
      <c r="G86" s="61"/>
      <c r="H86" s="46"/>
      <c r="I86" s="54"/>
      <c r="J86" s="55"/>
      <c r="K86" s="62"/>
    </row>
    <row r="87" customFormat="false" ht="14.35" hidden="false" customHeight="false" outlineLevel="0" collapsed="false">
      <c r="A87" s="63"/>
      <c r="B87" s="64"/>
      <c r="C87" s="65" t="s">
        <v>85</v>
      </c>
      <c r="D87" s="66" t="n">
        <f aca="false">TRUNC(SUM(D7:D86),)</f>
        <v>21699</v>
      </c>
      <c r="E87" s="66" t="n">
        <f aca="false">TRUNC(SUM(E7:E86),)</f>
        <v>21858</v>
      </c>
      <c r="F87" s="66" t="n">
        <f aca="false">TRUNC(SUM(F7:F86),)</f>
        <v>23015</v>
      </c>
      <c r="G87" s="66" t="n">
        <f aca="false">TRUNC(SUM(G7:G86),)</f>
        <v>22190</v>
      </c>
      <c r="H87" s="66" t="n">
        <f aca="false">SUM(H7:H86)</f>
        <v>401</v>
      </c>
      <c r="I87" s="66" t="n">
        <f aca="false">SUM(I7:I86)</f>
        <v>1106.70101810813</v>
      </c>
      <c r="J87" s="66" t="n">
        <f aca="false">SUM(J7:J86)</f>
        <v>86.3565433142434</v>
      </c>
      <c r="K87" s="66" t="n">
        <f aca="false">TRUNC(SUM(K7:K86),2)</f>
        <v>520823</v>
      </c>
      <c r="L87" s="67"/>
    </row>
    <row r="89" customFormat="false" ht="14.35" hidden="false" customHeight="false" outlineLevel="0" collapsed="false">
      <c r="L89" s="67"/>
    </row>
    <row r="91" customFormat="false" ht="14.35" hidden="false" customHeight="false" outlineLevel="0" collapsed="false">
      <c r="L91" s="67"/>
    </row>
    <row r="92" customFormat="false" ht="14.35" hidden="false" customHeight="false" outlineLevel="0" collapsed="false">
      <c r="L92" s="67"/>
    </row>
    <row r="93" customFormat="false" ht="14.35" hidden="false" customHeight="false" outlineLevel="0" collapsed="false">
      <c r="L93" s="67"/>
    </row>
    <row r="94" customFormat="false" ht="14.35" hidden="false" customHeight="false" outlineLevel="0" collapsed="false">
      <c r="L94" s="67"/>
    </row>
    <row r="95" customFormat="false" ht="14.35" hidden="false" customHeight="false" outlineLevel="0" collapsed="false">
      <c r="L95" s="67"/>
    </row>
    <row r="96" customFormat="false" ht="14.35" hidden="false" customHeight="false" outlineLevel="0" collapsed="false">
      <c r="L96" s="67"/>
    </row>
    <row r="97" customFormat="false" ht="14.35" hidden="false" customHeight="false" outlineLevel="0" collapsed="false">
      <c r="L97" s="67"/>
    </row>
    <row r="98" customFormat="false" ht="14.35" hidden="false" customHeight="false" outlineLevel="0" collapsed="false">
      <c r="L98" s="67"/>
    </row>
    <row r="99" customFormat="false" ht="14.35" hidden="false" customHeight="false" outlineLevel="0" collapsed="false">
      <c r="L99" s="67"/>
    </row>
    <row r="100" customFormat="false" ht="14.35" hidden="false" customHeight="false" outlineLevel="0" collapsed="false">
      <c r="L100" s="67"/>
    </row>
    <row r="101" customFormat="false" ht="14.35" hidden="false" customHeight="false" outlineLevel="0" collapsed="false">
      <c r="L101" s="67"/>
    </row>
    <row r="102" customFormat="false" ht="14.35" hidden="false" customHeight="false" outlineLevel="0" collapsed="false">
      <c r="L102" s="67"/>
    </row>
    <row r="103" customFormat="false" ht="14.35" hidden="false" customHeight="false" outlineLevel="0" collapsed="false">
      <c r="L103" s="67"/>
    </row>
    <row r="104" customFormat="false" ht="14.35" hidden="false" customHeight="false" outlineLevel="0" collapsed="false">
      <c r="L104" s="67"/>
    </row>
    <row r="105" customFormat="false" ht="14.35" hidden="false" customHeight="false" outlineLevel="0" collapsed="false">
      <c r="L105" s="67"/>
    </row>
    <row r="106" customFormat="false" ht="14.35" hidden="false" customHeight="false" outlineLevel="0" collapsed="false">
      <c r="L106" s="67"/>
    </row>
    <row r="107" customFormat="false" ht="14.35" hidden="false" customHeight="false" outlineLevel="0" collapsed="false">
      <c r="L107" s="67"/>
    </row>
    <row r="108" customFormat="false" ht="14.35" hidden="false" customHeight="false" outlineLevel="0" collapsed="false">
      <c r="L108" s="67"/>
    </row>
    <row r="109" customFormat="false" ht="14.35" hidden="false" customHeight="false" outlineLevel="0" collapsed="false">
      <c r="L109" s="67"/>
    </row>
    <row r="110" customFormat="false" ht="14.35" hidden="false" customHeight="false" outlineLevel="0" collapsed="false">
      <c r="L110" s="67"/>
    </row>
    <row r="111" customFormat="false" ht="14.35" hidden="false" customHeight="false" outlineLevel="0" collapsed="false">
      <c r="L111" s="67"/>
    </row>
    <row r="112" customFormat="false" ht="14.35" hidden="false" customHeight="false" outlineLevel="0" collapsed="false">
      <c r="L112" s="67"/>
    </row>
    <row r="113" customFormat="false" ht="14.35" hidden="false" customHeight="false" outlineLevel="0" collapsed="false">
      <c r="L113" s="67"/>
    </row>
    <row r="114" customFormat="false" ht="14.35" hidden="false" customHeight="false" outlineLevel="0" collapsed="false">
      <c r="L114" s="67"/>
    </row>
    <row r="115" customFormat="false" ht="14.35" hidden="false" customHeight="false" outlineLevel="0" collapsed="false">
      <c r="L115" s="67"/>
    </row>
    <row r="116" customFormat="false" ht="14.35" hidden="false" customHeight="false" outlineLevel="0" collapsed="false">
      <c r="L116" s="67"/>
    </row>
    <row r="117" customFormat="false" ht="14.35" hidden="false" customHeight="false" outlineLevel="0" collapsed="false">
      <c r="L117" s="67"/>
    </row>
    <row r="118" customFormat="false" ht="14.35" hidden="false" customHeight="false" outlineLevel="0" collapsed="false">
      <c r="L118" s="67"/>
    </row>
    <row r="119" customFormat="false" ht="14.35" hidden="false" customHeight="false" outlineLevel="0" collapsed="false">
      <c r="L119" s="67"/>
    </row>
    <row r="120" customFormat="false" ht="14.35" hidden="false" customHeight="false" outlineLevel="0" collapsed="false">
      <c r="L120" s="67"/>
    </row>
    <row r="121" customFormat="false" ht="14.35" hidden="false" customHeight="false" outlineLevel="0" collapsed="false">
      <c r="L121" s="67"/>
    </row>
    <row r="122" customFormat="false" ht="14.35" hidden="false" customHeight="false" outlineLevel="0" collapsed="false">
      <c r="L122" s="67"/>
    </row>
    <row r="123" customFormat="false" ht="14.35" hidden="false" customHeight="false" outlineLevel="0" collapsed="false">
      <c r="L123" s="67"/>
    </row>
    <row r="124" customFormat="false" ht="14.35" hidden="false" customHeight="false" outlineLevel="0" collapsed="false">
      <c r="L124" s="67"/>
    </row>
    <row r="125" customFormat="false" ht="14.35" hidden="false" customHeight="false" outlineLevel="0" collapsed="false">
      <c r="A125" s="2" t="s">
        <v>86</v>
      </c>
      <c r="L125" s="67"/>
    </row>
    <row r="126" customFormat="false" ht="14.35" hidden="false" customHeight="false" outlineLevel="0" collapsed="false">
      <c r="A126" s="28"/>
      <c r="B126" s="28"/>
      <c r="C126" s="28"/>
      <c r="D126" s="68"/>
      <c r="E126" s="68"/>
      <c r="F126" s="28"/>
      <c r="L126" s="67"/>
    </row>
    <row r="127" customFormat="false" ht="14.35" hidden="false" customHeight="false" outlineLevel="0" collapsed="false">
      <c r="A127" s="35"/>
      <c r="B127" s="35"/>
      <c r="C127" s="35"/>
      <c r="D127" s="69" t="s">
        <v>87</v>
      </c>
      <c r="E127" s="69" t="s">
        <v>88</v>
      </c>
      <c r="F127" s="35"/>
      <c r="L127" s="67"/>
    </row>
    <row r="128" customFormat="false" ht="14.35" hidden="false" customHeight="false" outlineLevel="0" collapsed="false">
      <c r="A128" s="70" t="s">
        <v>3</v>
      </c>
      <c r="B128" s="70" t="s">
        <v>4</v>
      </c>
      <c r="C128" s="70" t="s">
        <v>5</v>
      </c>
      <c r="D128" s="69" t="s">
        <v>89</v>
      </c>
      <c r="E128" s="69" t="s">
        <v>90</v>
      </c>
      <c r="F128" s="69" t="s">
        <v>11</v>
      </c>
      <c r="L128" s="67"/>
    </row>
    <row r="129" customFormat="false" ht="14.35" hidden="false" customHeight="false" outlineLevel="0" collapsed="false">
      <c r="A129" s="70" t="s">
        <v>15</v>
      </c>
      <c r="B129" s="70" t="s">
        <v>16</v>
      </c>
      <c r="C129" s="70" t="s">
        <v>17</v>
      </c>
      <c r="D129" s="69" t="s">
        <v>91</v>
      </c>
      <c r="E129" s="69" t="s">
        <v>92</v>
      </c>
      <c r="F129" s="69" t="s">
        <v>23</v>
      </c>
      <c r="L129" s="67"/>
    </row>
    <row r="130" customFormat="false" ht="14.35" hidden="false" customHeight="false" outlineLevel="0" collapsed="false">
      <c r="A130" s="43"/>
      <c r="B130" s="43"/>
      <c r="C130" s="43"/>
      <c r="D130" s="43"/>
      <c r="E130" s="71" t="s">
        <v>23</v>
      </c>
      <c r="F130" s="43"/>
      <c r="L130" s="67"/>
    </row>
    <row r="131" customFormat="false" ht="14.35" hidden="false" customHeight="false" outlineLevel="0" collapsed="false">
      <c r="A131" s="24" t="n">
        <v>1</v>
      </c>
      <c r="B131" s="25" t="n">
        <v>2</v>
      </c>
      <c r="C131" s="21" t="n">
        <v>3</v>
      </c>
      <c r="D131" s="72" t="n">
        <v>4</v>
      </c>
      <c r="E131" s="72" t="n">
        <v>5</v>
      </c>
      <c r="F131" s="72" t="n">
        <v>6</v>
      </c>
      <c r="L131" s="67"/>
    </row>
    <row r="132" customFormat="false" ht="14.35" hidden="false" customHeight="false" outlineLevel="0" collapsed="false">
      <c r="A132" s="28"/>
      <c r="B132" s="28"/>
      <c r="C132" s="29" t="s">
        <v>93</v>
      </c>
      <c r="D132" s="28"/>
      <c r="E132" s="28"/>
      <c r="F132" s="28"/>
      <c r="G132" s="34" t="n">
        <v>47</v>
      </c>
      <c r="L132" s="67"/>
    </row>
    <row r="133" customFormat="false" ht="14.35" hidden="false" customHeight="false" outlineLevel="0" collapsed="false">
      <c r="A133" s="35"/>
      <c r="B133" s="36" t="s">
        <v>34</v>
      </c>
      <c r="C133" s="36" t="s">
        <v>35</v>
      </c>
      <c r="D133" s="35"/>
      <c r="E133" s="35"/>
      <c r="F133" s="35"/>
      <c r="L133" s="67"/>
    </row>
    <row r="134" customFormat="false" ht="14.35" hidden="false" customHeight="false" outlineLevel="0" collapsed="false">
      <c r="A134" s="36" t="n">
        <v>1</v>
      </c>
      <c r="B134" s="41" t="s">
        <v>47</v>
      </c>
      <c r="C134" s="36" t="s">
        <v>37</v>
      </c>
      <c r="D134" s="50" t="n">
        <v>55</v>
      </c>
      <c r="E134" s="50" t="n">
        <v>5000</v>
      </c>
      <c r="F134" s="50" t="n">
        <f aca="false">D134*E134</f>
        <v>275000</v>
      </c>
      <c r="L134" s="67"/>
    </row>
    <row r="135" customFormat="false" ht="14.35" hidden="false" customHeight="false" outlineLevel="0" collapsed="false">
      <c r="A135" s="35"/>
      <c r="B135" s="41" t="n">
        <v>1025</v>
      </c>
      <c r="C135" s="36" t="s">
        <v>38</v>
      </c>
      <c r="D135" s="35"/>
      <c r="E135" s="35"/>
      <c r="F135" s="35"/>
      <c r="L135" s="67"/>
    </row>
    <row r="136" customFormat="false" ht="14.35" hidden="false" customHeight="false" outlineLevel="0" collapsed="false">
      <c r="A136" s="43"/>
      <c r="B136" s="43"/>
      <c r="C136" s="44" t="s">
        <v>94</v>
      </c>
      <c r="D136" s="43"/>
      <c r="E136" s="43"/>
      <c r="F136" s="43"/>
      <c r="L136" s="67"/>
    </row>
    <row r="137" customFormat="false" ht="14.35" hidden="false" customHeight="false" outlineLevel="0" collapsed="false">
      <c r="A137" s="28"/>
      <c r="B137" s="28"/>
      <c r="C137" s="29" t="s">
        <v>33</v>
      </c>
      <c r="D137" s="28"/>
      <c r="E137" s="28"/>
      <c r="F137" s="28"/>
      <c r="G137" s="34" t="n">
        <v>305</v>
      </c>
      <c r="H137" s="0"/>
      <c r="I137" s="0" t="s">
        <v>95</v>
      </c>
      <c r="J137" s="0"/>
    </row>
    <row r="138" customFormat="false" ht="14.35" hidden="false" customHeight="false" outlineLevel="0" collapsed="false">
      <c r="A138" s="35"/>
      <c r="B138" s="36" t="s">
        <v>34</v>
      </c>
      <c r="C138" s="36" t="s">
        <v>35</v>
      </c>
      <c r="D138" s="35"/>
      <c r="E138" s="35"/>
      <c r="F138" s="35"/>
      <c r="H138" s="0"/>
      <c r="J138" s="0"/>
    </row>
    <row r="139" customFormat="false" ht="14.35" hidden="false" customHeight="false" outlineLevel="0" collapsed="false">
      <c r="A139" s="36" t="n">
        <v>2</v>
      </c>
      <c r="B139" s="41" t="s">
        <v>36</v>
      </c>
      <c r="C139" s="36" t="s">
        <v>37</v>
      </c>
      <c r="D139" s="50" t="n">
        <v>149</v>
      </c>
      <c r="E139" s="50" t="n">
        <v>5000</v>
      </c>
      <c r="F139" s="50" t="n">
        <f aca="false">D139*E139</f>
        <v>745000</v>
      </c>
      <c r="H139" s="0"/>
      <c r="J139" s="0"/>
    </row>
    <row r="140" customFormat="false" ht="14.35" hidden="false" customHeight="false" outlineLevel="0" collapsed="false">
      <c r="A140" s="35"/>
      <c r="B140" s="41" t="n">
        <v>2035</v>
      </c>
      <c r="C140" s="36" t="s">
        <v>38</v>
      </c>
      <c r="D140" s="35"/>
      <c r="E140" s="35"/>
      <c r="F140" s="35"/>
      <c r="H140" s="0"/>
      <c r="J140" s="0"/>
    </row>
    <row r="141" customFormat="false" ht="14.35" hidden="false" customHeight="false" outlineLevel="0" collapsed="false">
      <c r="A141" s="43"/>
      <c r="B141" s="43"/>
      <c r="C141" s="44" t="s">
        <v>39</v>
      </c>
      <c r="D141" s="43"/>
      <c r="E141" s="43"/>
      <c r="F141" s="43"/>
      <c r="H141" s="0"/>
      <c r="J141" s="0"/>
    </row>
    <row r="142" customFormat="false" ht="14.35" hidden="false" customHeight="false" outlineLevel="0" collapsed="false">
      <c r="A142" s="28"/>
      <c r="B142" s="28"/>
      <c r="C142" s="59" t="s">
        <v>61</v>
      </c>
      <c r="D142" s="28"/>
      <c r="E142" s="28"/>
      <c r="F142" s="28"/>
      <c r="G142" s="73" t="n">
        <v>14</v>
      </c>
      <c r="H142" s="0"/>
      <c r="J142" s="0"/>
    </row>
    <row r="143" customFormat="false" ht="14.35" hidden="false" customHeight="false" outlineLevel="0" collapsed="false">
      <c r="A143" s="35"/>
      <c r="B143" s="36" t="s">
        <v>43</v>
      </c>
      <c r="C143" s="36" t="s">
        <v>35</v>
      </c>
      <c r="D143" s="35"/>
      <c r="E143" s="35"/>
      <c r="F143" s="35"/>
      <c r="H143" s="0"/>
      <c r="J143" s="0"/>
    </row>
    <row r="144" customFormat="false" ht="14.65" hidden="false" customHeight="false" outlineLevel="0" collapsed="false">
      <c r="A144" s="36" t="n">
        <v>3</v>
      </c>
      <c r="B144" s="56" t="s">
        <v>58</v>
      </c>
      <c r="C144" s="36" t="s">
        <v>37</v>
      </c>
      <c r="D144" s="50" t="n">
        <v>17</v>
      </c>
      <c r="E144" s="50" t="n">
        <v>3000</v>
      </c>
      <c r="F144" s="50" t="n">
        <f aca="false">D144*E144</f>
        <v>51000</v>
      </c>
      <c r="H144" s="0"/>
      <c r="J144" s="0"/>
    </row>
    <row r="145" customFormat="false" ht="14.35" hidden="false" customHeight="false" outlineLevel="0" collapsed="false">
      <c r="A145" s="35"/>
      <c r="B145" s="41" t="s">
        <v>96</v>
      </c>
      <c r="C145" s="36" t="s">
        <v>38</v>
      </c>
      <c r="D145" s="35"/>
      <c r="E145" s="35"/>
      <c r="F145" s="35"/>
      <c r="H145" s="0"/>
      <c r="J145" s="0"/>
    </row>
    <row r="146" customFormat="false" ht="14.35" hidden="false" customHeight="false" outlineLevel="0" collapsed="false">
      <c r="A146" s="43"/>
      <c r="B146" s="43"/>
      <c r="C146" s="44" t="s">
        <v>63</v>
      </c>
      <c r="D146" s="43"/>
      <c r="E146" s="43"/>
      <c r="F146" s="43"/>
      <c r="H146" s="0"/>
      <c r="J146" s="0"/>
    </row>
    <row r="147" customFormat="false" ht="14.35" hidden="false" customHeight="false" outlineLevel="0" collapsed="false">
      <c r="A147" s="28"/>
      <c r="B147" s="28"/>
      <c r="C147" s="59" t="s">
        <v>64</v>
      </c>
      <c r="D147" s="28"/>
      <c r="E147" s="28"/>
      <c r="F147" s="28"/>
      <c r="G147" s="73" t="n">
        <v>15</v>
      </c>
      <c r="H147" s="0"/>
      <c r="J147" s="0"/>
    </row>
    <row r="148" customFormat="false" ht="14.35" hidden="false" customHeight="false" outlineLevel="0" collapsed="false">
      <c r="A148" s="35"/>
      <c r="B148" s="36" t="s">
        <v>43</v>
      </c>
      <c r="C148" s="36" t="s">
        <v>35</v>
      </c>
      <c r="D148" s="35"/>
      <c r="E148" s="35"/>
      <c r="F148" s="35"/>
      <c r="H148" s="0"/>
      <c r="J148" s="0"/>
    </row>
    <row r="149" customFormat="false" ht="14.35" hidden="false" customHeight="false" outlineLevel="0" collapsed="false">
      <c r="A149" s="36" t="n">
        <v>4</v>
      </c>
      <c r="B149" s="58" t="s">
        <v>65</v>
      </c>
      <c r="C149" s="36" t="s">
        <v>37</v>
      </c>
      <c r="D149" s="50" t="n">
        <v>15</v>
      </c>
      <c r="E149" s="50" t="n">
        <v>7000</v>
      </c>
      <c r="F149" s="50" t="n">
        <f aca="false">D149*E149</f>
        <v>105000</v>
      </c>
      <c r="H149" s="0"/>
      <c r="J149" s="0"/>
    </row>
    <row r="150" customFormat="false" ht="14.35" hidden="false" customHeight="false" outlineLevel="0" collapsed="false">
      <c r="A150" s="35"/>
      <c r="B150" s="41" t="s">
        <v>97</v>
      </c>
      <c r="C150" s="36" t="s">
        <v>38</v>
      </c>
      <c r="D150" s="35"/>
      <c r="E150" s="35"/>
      <c r="F150" s="35"/>
      <c r="H150" s="0"/>
      <c r="J150" s="0"/>
    </row>
    <row r="151" customFormat="false" ht="14.35" hidden="false" customHeight="false" outlineLevel="0" collapsed="false">
      <c r="A151" s="43"/>
      <c r="B151" s="43"/>
      <c r="C151" s="44" t="s">
        <v>67</v>
      </c>
      <c r="D151" s="43"/>
      <c r="E151" s="43"/>
      <c r="F151" s="43"/>
      <c r="H151" s="0"/>
      <c r="J151" s="0"/>
    </row>
    <row r="152" customFormat="false" ht="14.35" hidden="false" customHeight="false" outlineLevel="0" collapsed="false">
      <c r="A152" s="28"/>
      <c r="B152" s="28"/>
      <c r="C152" s="59" t="s">
        <v>98</v>
      </c>
      <c r="D152" s="28"/>
      <c r="E152" s="28"/>
      <c r="F152" s="28"/>
      <c r="G152" s="73" t="n">
        <v>34</v>
      </c>
      <c r="H152" s="0"/>
      <c r="J152" s="0"/>
    </row>
    <row r="153" customFormat="false" ht="14.35" hidden="false" customHeight="false" outlineLevel="0" collapsed="false">
      <c r="A153" s="35"/>
      <c r="B153" s="36" t="s">
        <v>43</v>
      </c>
      <c r="C153" s="36" t="s">
        <v>35</v>
      </c>
      <c r="D153" s="35"/>
      <c r="E153" s="35"/>
      <c r="F153" s="35"/>
      <c r="H153" s="0"/>
      <c r="J153" s="0"/>
    </row>
    <row r="154" customFormat="false" ht="14.35" hidden="false" customHeight="false" outlineLevel="0" collapsed="false">
      <c r="A154" s="36" t="n">
        <v>5</v>
      </c>
      <c r="B154" s="58" t="s">
        <v>65</v>
      </c>
      <c r="C154" s="36" t="s">
        <v>37</v>
      </c>
      <c r="D154" s="50" t="n">
        <v>34</v>
      </c>
      <c r="E154" s="50" t="n">
        <v>7000</v>
      </c>
      <c r="F154" s="50" t="n">
        <f aca="false">D154*E154</f>
        <v>238000</v>
      </c>
      <c r="H154" s="0"/>
      <c r="J154" s="0"/>
    </row>
    <row r="155" customFormat="false" ht="14.35" hidden="false" customHeight="false" outlineLevel="0" collapsed="false">
      <c r="A155" s="35"/>
      <c r="B155" s="41" t="s">
        <v>99</v>
      </c>
      <c r="C155" s="36" t="s">
        <v>38</v>
      </c>
      <c r="D155" s="35"/>
      <c r="E155" s="35"/>
      <c r="F155" s="35"/>
      <c r="H155" s="0"/>
      <c r="J155" s="0"/>
    </row>
    <row r="156" customFormat="false" ht="14.35" hidden="false" customHeight="false" outlineLevel="0" collapsed="false">
      <c r="A156" s="43"/>
      <c r="B156" s="43"/>
      <c r="C156" s="44" t="s">
        <v>94</v>
      </c>
      <c r="D156" s="43"/>
      <c r="E156" s="43"/>
      <c r="F156" s="43"/>
      <c r="H156" s="0"/>
      <c r="J156" s="0"/>
    </row>
    <row r="157" customFormat="false" ht="14.35" hidden="false" customHeight="false" outlineLevel="0" collapsed="false">
      <c r="A157" s="28"/>
      <c r="B157" s="28"/>
      <c r="C157" s="59" t="s">
        <v>68</v>
      </c>
      <c r="D157" s="28"/>
      <c r="E157" s="28"/>
      <c r="F157" s="28"/>
      <c r="G157" s="73" t="n">
        <v>4</v>
      </c>
      <c r="H157" s="0"/>
      <c r="J157" s="0"/>
    </row>
    <row r="158" customFormat="false" ht="14.35" hidden="false" customHeight="false" outlineLevel="0" collapsed="false">
      <c r="A158" s="35"/>
      <c r="B158" s="36" t="s">
        <v>43</v>
      </c>
      <c r="C158" s="36" t="s">
        <v>35</v>
      </c>
      <c r="D158" s="35"/>
      <c r="E158" s="35"/>
      <c r="F158" s="35"/>
      <c r="H158" s="0"/>
      <c r="J158" s="0"/>
    </row>
    <row r="159" customFormat="false" ht="14.35" hidden="false" customHeight="false" outlineLevel="0" collapsed="false">
      <c r="A159" s="36" t="n">
        <v>6</v>
      </c>
      <c r="B159" s="58" t="s">
        <v>69</v>
      </c>
      <c r="C159" s="36" t="s">
        <v>37</v>
      </c>
      <c r="D159" s="50" t="n">
        <v>4</v>
      </c>
      <c r="E159" s="50" t="n">
        <v>8000</v>
      </c>
      <c r="F159" s="50" t="n">
        <f aca="false">D159*E159</f>
        <v>32000</v>
      </c>
      <c r="H159" s="0"/>
      <c r="J159" s="0"/>
    </row>
    <row r="160" customFormat="false" ht="14.35" hidden="false" customHeight="false" outlineLevel="0" collapsed="false">
      <c r="A160" s="35"/>
      <c r="B160" s="41" t="s">
        <v>100</v>
      </c>
      <c r="C160" s="36" t="s">
        <v>38</v>
      </c>
      <c r="D160" s="35"/>
      <c r="E160" s="35"/>
      <c r="F160" s="35"/>
      <c r="H160" s="0"/>
      <c r="J160" s="0"/>
    </row>
    <row r="161" customFormat="false" ht="14.35" hidden="false" customHeight="false" outlineLevel="0" collapsed="false">
      <c r="A161" s="43"/>
      <c r="B161" s="43"/>
      <c r="C161" s="44" t="s">
        <v>71</v>
      </c>
      <c r="D161" s="43"/>
      <c r="E161" s="43"/>
      <c r="F161" s="43"/>
      <c r="H161" s="0"/>
      <c r="J161" s="0"/>
    </row>
    <row r="162" customFormat="false" ht="14.35" hidden="false" customHeight="false" outlineLevel="0" collapsed="false">
      <c r="A162" s="28"/>
      <c r="B162" s="28"/>
      <c r="C162" s="29" t="s">
        <v>76</v>
      </c>
      <c r="D162" s="28"/>
      <c r="E162" s="28"/>
      <c r="F162" s="28"/>
      <c r="G162" s="73" t="n">
        <v>76</v>
      </c>
      <c r="H162" s="0"/>
      <c r="J162" s="0"/>
    </row>
    <row r="163" customFormat="false" ht="14.35" hidden="false" customHeight="false" outlineLevel="0" collapsed="false">
      <c r="A163" s="35"/>
      <c r="B163" s="36" t="s">
        <v>43</v>
      </c>
      <c r="C163" s="36" t="s">
        <v>35</v>
      </c>
      <c r="D163" s="35"/>
      <c r="E163" s="35"/>
      <c r="F163" s="35"/>
      <c r="H163" s="0"/>
      <c r="J163" s="0"/>
    </row>
    <row r="164" customFormat="false" ht="14.35" hidden="false" customHeight="false" outlineLevel="0" collapsed="false">
      <c r="A164" s="49" t="n">
        <v>7</v>
      </c>
      <c r="B164" s="49" t="s">
        <v>77</v>
      </c>
      <c r="C164" s="36" t="s">
        <v>37</v>
      </c>
      <c r="D164" s="50" t="n">
        <v>76</v>
      </c>
      <c r="E164" s="50" t="n">
        <v>12500</v>
      </c>
      <c r="F164" s="50" t="n">
        <f aca="false">D164*E164</f>
        <v>950000</v>
      </c>
      <c r="H164" s="0"/>
      <c r="J164" s="0"/>
    </row>
    <row r="165" customFormat="false" ht="14.35" hidden="false" customHeight="false" outlineLevel="0" collapsed="false">
      <c r="A165" s="35"/>
      <c r="B165" s="49" t="s">
        <v>78</v>
      </c>
      <c r="C165" s="36" t="s">
        <v>38</v>
      </c>
      <c r="D165" s="35"/>
      <c r="E165" s="35"/>
      <c r="F165" s="35"/>
      <c r="H165" s="0"/>
      <c r="J165" s="0"/>
    </row>
    <row r="166" customFormat="false" ht="14.35" hidden="false" customHeight="false" outlineLevel="0" collapsed="false">
      <c r="A166" s="43"/>
      <c r="B166" s="43"/>
      <c r="C166" s="44" t="s">
        <v>49</v>
      </c>
      <c r="D166" s="43"/>
      <c r="E166" s="43"/>
      <c r="F166" s="43"/>
      <c r="H166" s="0"/>
      <c r="J166" s="0"/>
    </row>
    <row r="167" customFormat="false" ht="14.35" hidden="false" customHeight="false" outlineLevel="0" collapsed="false">
      <c r="A167" s="28"/>
      <c r="B167" s="28"/>
      <c r="C167" s="29" t="s">
        <v>79</v>
      </c>
      <c r="D167" s="28"/>
      <c r="E167" s="28"/>
      <c r="F167" s="28"/>
      <c r="G167" s="73" t="n">
        <v>23</v>
      </c>
      <c r="H167" s="0"/>
      <c r="J167" s="0"/>
    </row>
    <row r="168" customFormat="false" ht="14.35" hidden="false" customHeight="false" outlineLevel="0" collapsed="false">
      <c r="A168" s="35"/>
      <c r="B168" s="36" t="s">
        <v>43</v>
      </c>
      <c r="C168" s="36" t="s">
        <v>35</v>
      </c>
      <c r="D168" s="35"/>
      <c r="E168" s="35"/>
      <c r="F168" s="35"/>
      <c r="H168" s="0"/>
      <c r="J168" s="0"/>
    </row>
    <row r="169" customFormat="false" ht="14.35" hidden="false" customHeight="false" outlineLevel="0" collapsed="false">
      <c r="A169" s="49" t="n">
        <v>8</v>
      </c>
      <c r="B169" s="49" t="s">
        <v>77</v>
      </c>
      <c r="C169" s="36" t="s">
        <v>37</v>
      </c>
      <c r="D169" s="50" t="n">
        <v>23</v>
      </c>
      <c r="E169" s="50" t="n">
        <v>12500</v>
      </c>
      <c r="F169" s="50" t="n">
        <f aca="false">D169*E169</f>
        <v>287500</v>
      </c>
      <c r="H169" s="0"/>
      <c r="J169" s="0"/>
    </row>
    <row r="170" customFormat="false" ht="14.35" hidden="false" customHeight="false" outlineLevel="0" collapsed="false">
      <c r="A170" s="35"/>
      <c r="B170" s="49" t="s">
        <v>80</v>
      </c>
      <c r="C170" s="36" t="s">
        <v>38</v>
      </c>
      <c r="D170" s="35"/>
      <c r="E170" s="35"/>
      <c r="F170" s="35"/>
      <c r="H170" s="0"/>
      <c r="J170" s="0"/>
    </row>
    <row r="171" customFormat="false" ht="14.35" hidden="false" customHeight="false" outlineLevel="0" collapsed="false">
      <c r="A171" s="43"/>
      <c r="B171" s="43"/>
      <c r="C171" s="44" t="s">
        <v>81</v>
      </c>
      <c r="D171" s="43"/>
      <c r="E171" s="43"/>
      <c r="F171" s="43"/>
      <c r="H171" s="0"/>
      <c r="J171" s="0"/>
    </row>
    <row r="172" customFormat="false" ht="14.35" hidden="false" customHeight="false" outlineLevel="0" collapsed="false">
      <c r="A172" s="28"/>
      <c r="B172" s="28"/>
      <c r="C172" s="29" t="s">
        <v>82</v>
      </c>
      <c r="D172" s="28"/>
      <c r="E172" s="28"/>
      <c r="F172" s="28"/>
      <c r="G172" s="73" t="n">
        <v>2</v>
      </c>
      <c r="H172" s="0"/>
      <c r="J172" s="0"/>
    </row>
    <row r="173" customFormat="false" ht="14.35" hidden="false" customHeight="false" outlineLevel="0" collapsed="false">
      <c r="A173" s="35"/>
      <c r="B173" s="36" t="s">
        <v>43</v>
      </c>
      <c r="C173" s="36" t="s">
        <v>35</v>
      </c>
      <c r="D173" s="35"/>
      <c r="E173" s="35"/>
      <c r="F173" s="35"/>
      <c r="H173" s="0"/>
      <c r="J173" s="0"/>
    </row>
    <row r="174" customFormat="false" ht="14.35" hidden="false" customHeight="false" outlineLevel="0" collapsed="false">
      <c r="A174" s="49" t="n">
        <v>9</v>
      </c>
      <c r="B174" s="49" t="s">
        <v>77</v>
      </c>
      <c r="C174" s="36" t="s">
        <v>37</v>
      </c>
      <c r="D174" s="50" t="n">
        <v>2</v>
      </c>
      <c r="E174" s="50" t="n">
        <v>12500</v>
      </c>
      <c r="F174" s="50" t="n">
        <f aca="false">D174*E174</f>
        <v>25000</v>
      </c>
      <c r="H174" s="0"/>
      <c r="J174" s="0"/>
    </row>
    <row r="175" customFormat="false" ht="14.35" hidden="false" customHeight="false" outlineLevel="0" collapsed="false">
      <c r="A175" s="35"/>
      <c r="B175" s="49" t="s">
        <v>83</v>
      </c>
      <c r="C175" s="36" t="s">
        <v>38</v>
      </c>
      <c r="D175" s="35"/>
      <c r="E175" s="35"/>
      <c r="F175" s="35"/>
      <c r="H175" s="0"/>
      <c r="J175" s="0"/>
    </row>
    <row r="176" customFormat="false" ht="14.35" hidden="false" customHeight="false" outlineLevel="0" collapsed="false">
      <c r="A176" s="43"/>
      <c r="B176" s="43"/>
      <c r="C176" s="44" t="s">
        <v>84</v>
      </c>
      <c r="D176" s="43"/>
      <c r="E176" s="43"/>
      <c r="F176" s="43"/>
      <c r="H176" s="0"/>
      <c r="J176" s="0"/>
    </row>
    <row r="177" customFormat="false" ht="14.35" hidden="false" customHeight="false" outlineLevel="0" collapsed="false">
      <c r="A177" s="63" t="n">
        <v>10</v>
      </c>
      <c r="B177" s="64"/>
      <c r="C177" s="65" t="s">
        <v>85</v>
      </c>
      <c r="D177" s="74" t="n">
        <f aca="false">SUM(D132:D176)</f>
        <v>375</v>
      </c>
      <c r="E177" s="75"/>
      <c r="F177" s="74" t="n">
        <f aca="false">SUM(F132:F176)</f>
        <v>2708500</v>
      </c>
      <c r="G177" s="67" t="n">
        <v>2708500</v>
      </c>
      <c r="H177" s="0"/>
      <c r="I177" s="0" t="s">
        <v>101</v>
      </c>
      <c r="J177" s="0"/>
    </row>
    <row r="178" customFormat="false" ht="14.35" hidden="false" customHeight="false" outlineLevel="0" collapsed="false">
      <c r="H178" s="0"/>
      <c r="J178" s="0"/>
    </row>
    <row r="179" customFormat="false" ht="14.35" hidden="false" customHeight="false" outlineLevel="0" collapsed="false">
      <c r="G179" s="67" t="n">
        <f aca="false">G177-F177</f>
        <v>0</v>
      </c>
      <c r="H179" s="0"/>
      <c r="I179" s="0" t="s">
        <v>102</v>
      </c>
      <c r="J179" s="0"/>
    </row>
    <row r="180" customFormat="false" ht="14.35" hidden="false" customHeight="false" outlineLevel="0" collapsed="false">
      <c r="H180" s="0"/>
      <c r="J180" s="0"/>
    </row>
    <row r="181" customFormat="false" ht="14.35" hidden="false" customHeight="false" outlineLevel="0" collapsed="false">
      <c r="G181" s="67"/>
      <c r="H181" s="0"/>
      <c r="J181" s="0"/>
    </row>
    <row r="182" customFormat="false" ht="14.35" hidden="false" customHeight="false" outlineLevel="0" collapsed="false">
      <c r="G182" s="67"/>
      <c r="H182" s="0"/>
      <c r="J182" s="0"/>
    </row>
    <row r="183" customFormat="false" ht="14.35" hidden="false" customHeight="false" outlineLevel="0" collapsed="false">
      <c r="G183" s="67" t="n">
        <v>2708500</v>
      </c>
      <c r="H183" s="0"/>
      <c r="I183" s="0" t="s">
        <v>103</v>
      </c>
      <c r="J183" s="0"/>
    </row>
    <row r="184" customFormat="false" ht="14.35" hidden="false" customHeight="false" outlineLevel="0" collapsed="false">
      <c r="A184" s="1"/>
      <c r="B184" s="1"/>
      <c r="G184" s="67"/>
      <c r="H184" s="0"/>
      <c r="J184" s="0"/>
    </row>
    <row r="185" customFormat="false" ht="14.35" hidden="false" customHeight="false" outlineLevel="0" collapsed="false">
      <c r="H185" s="0"/>
      <c r="J185" s="0"/>
    </row>
    <row r="186" customFormat="false" ht="14.35" hidden="false" customHeight="false" outlineLevel="0" collapsed="false">
      <c r="H186" s="0"/>
      <c r="J186" s="0"/>
    </row>
    <row r="187" customFormat="false" ht="14.35" hidden="false" customHeight="false" outlineLevel="0" collapsed="false">
      <c r="A187" s="28"/>
      <c r="B187" s="28"/>
      <c r="C187" s="29" t="s">
        <v>104</v>
      </c>
      <c r="D187" s="28"/>
      <c r="E187" s="28"/>
      <c r="F187" s="28"/>
      <c r="G187" s="34" t="n">
        <v>35</v>
      </c>
      <c r="H187" s="0"/>
      <c r="I187" s="0" t="s">
        <v>105</v>
      </c>
      <c r="J187" s="0"/>
    </row>
    <row r="188" customFormat="false" ht="14.35" hidden="false" customHeight="false" outlineLevel="0" collapsed="false">
      <c r="A188" s="35"/>
      <c r="B188" s="36" t="s">
        <v>34</v>
      </c>
      <c r="C188" s="36" t="s">
        <v>35</v>
      </c>
      <c r="D188" s="35"/>
      <c r="E188" s="35"/>
      <c r="F188" s="35"/>
      <c r="H188" s="0"/>
      <c r="J188" s="0"/>
    </row>
    <row r="189" customFormat="false" ht="14.35" hidden="false" customHeight="false" outlineLevel="0" collapsed="false">
      <c r="A189" s="36" t="n">
        <v>2</v>
      </c>
      <c r="B189" s="41" t="s">
        <v>47</v>
      </c>
      <c r="C189" s="36" t="s">
        <v>37</v>
      </c>
      <c r="D189" s="50" t="n">
        <v>10</v>
      </c>
      <c r="E189" s="50" t="n">
        <v>5000</v>
      </c>
      <c r="F189" s="50" t="n">
        <f aca="false">D189*E189</f>
        <v>50000</v>
      </c>
      <c r="H189" s="0"/>
      <c r="J189" s="0"/>
    </row>
    <row r="190" customFormat="false" ht="14.35" hidden="false" customHeight="false" outlineLevel="0" collapsed="false">
      <c r="A190" s="35"/>
      <c r="B190" s="41" t="n">
        <v>2035</v>
      </c>
      <c r="C190" s="36" t="s">
        <v>38</v>
      </c>
      <c r="D190" s="35"/>
      <c r="E190" s="35"/>
      <c r="F190" s="35"/>
      <c r="H190" s="0"/>
      <c r="J190" s="0"/>
    </row>
    <row r="191" customFormat="false" ht="14.35" hidden="false" customHeight="false" outlineLevel="0" collapsed="false">
      <c r="A191" s="43"/>
      <c r="B191" s="43"/>
      <c r="C191" s="44" t="s">
        <v>67</v>
      </c>
      <c r="D191" s="43"/>
      <c r="E191" s="43"/>
      <c r="F191" s="43"/>
      <c r="H191" s="0"/>
      <c r="J191" s="0"/>
    </row>
    <row r="192" customFormat="false" ht="14.35" hidden="false" customHeight="false" outlineLevel="0" collapsed="false">
      <c r="H192" s="0"/>
      <c r="J192" s="0"/>
    </row>
    <row r="193" customFormat="false" ht="14.35" hidden="false" customHeight="false" outlineLevel="0" collapsed="false">
      <c r="H193" s="0"/>
      <c r="J193" s="0"/>
    </row>
    <row r="194" customFormat="false" ht="14.35" hidden="false" customHeight="false" outlineLevel="0" collapsed="false">
      <c r="A194" s="28"/>
      <c r="B194" s="28"/>
      <c r="C194" s="29" t="s">
        <v>42</v>
      </c>
      <c r="D194" s="28"/>
      <c r="E194" s="28"/>
      <c r="F194" s="28"/>
      <c r="G194" s="73" t="n">
        <v>26</v>
      </c>
      <c r="H194" s="0"/>
      <c r="J194" s="0"/>
    </row>
    <row r="195" customFormat="false" ht="14.35" hidden="false" customHeight="false" outlineLevel="0" collapsed="false">
      <c r="A195" s="35"/>
      <c r="B195" s="36" t="s">
        <v>43</v>
      </c>
      <c r="C195" s="36" t="s">
        <v>35</v>
      </c>
      <c r="D195" s="35"/>
      <c r="E195" s="35"/>
      <c r="F195" s="35"/>
      <c r="H195" s="0"/>
      <c r="J195" s="0"/>
    </row>
    <row r="196" customFormat="false" ht="14.35" hidden="false" customHeight="false" outlineLevel="0" collapsed="false">
      <c r="A196" s="49" t="n">
        <v>4</v>
      </c>
      <c r="B196" s="49" t="s">
        <v>44</v>
      </c>
      <c r="C196" s="36" t="s">
        <v>37</v>
      </c>
      <c r="D196" s="50" t="n">
        <v>10</v>
      </c>
      <c r="E196" s="50" t="n">
        <v>6000</v>
      </c>
      <c r="F196" s="50" t="n">
        <f aca="false">D196*E196</f>
        <v>60000</v>
      </c>
      <c r="H196" s="0"/>
      <c r="J196" s="0"/>
    </row>
    <row r="197" customFormat="false" ht="14.35" hidden="false" customHeight="false" outlineLevel="0" collapsed="false">
      <c r="A197" s="35"/>
      <c r="B197" s="49" t="n">
        <v>1020</v>
      </c>
      <c r="C197" s="36" t="s">
        <v>38</v>
      </c>
      <c r="D197" s="35"/>
      <c r="E197" s="35"/>
      <c r="F197" s="35"/>
      <c r="H197" s="0"/>
      <c r="J197" s="0"/>
    </row>
    <row r="198" customFormat="false" ht="14.35" hidden="false" customHeight="false" outlineLevel="0" collapsed="false">
      <c r="A198" s="43"/>
      <c r="B198" s="43"/>
      <c r="C198" s="44" t="s">
        <v>45</v>
      </c>
      <c r="D198" s="43"/>
      <c r="E198" s="43"/>
      <c r="F198" s="43"/>
      <c r="H198" s="0"/>
      <c r="J198" s="0"/>
    </row>
    <row r="199" customFormat="false" ht="14.35" hidden="false" customHeight="false" outlineLevel="0" collapsed="false">
      <c r="H199" s="0"/>
      <c r="J199" s="0"/>
    </row>
    <row r="200" customFormat="false" ht="14.35" hidden="false" customHeight="false" outlineLevel="0" collapsed="false">
      <c r="H200" s="0"/>
      <c r="J200" s="0"/>
    </row>
    <row r="201" customFormat="false" ht="14.35" hidden="false" customHeight="false" outlineLevel="0" collapsed="false">
      <c r="A201" s="28"/>
      <c r="B201" s="28"/>
      <c r="C201" s="29" t="s">
        <v>106</v>
      </c>
      <c r="D201" s="28"/>
      <c r="E201" s="28"/>
      <c r="F201" s="28"/>
      <c r="G201" s="73" t="n">
        <v>8</v>
      </c>
      <c r="H201" s="0"/>
      <c r="J201" s="0"/>
    </row>
    <row r="202" customFormat="false" ht="14.35" hidden="false" customHeight="false" outlineLevel="0" collapsed="false">
      <c r="A202" s="35"/>
      <c r="B202" s="36" t="s">
        <v>43</v>
      </c>
      <c r="C202" s="36" t="s">
        <v>35</v>
      </c>
      <c r="D202" s="35"/>
      <c r="E202" s="35"/>
      <c r="F202" s="35"/>
      <c r="H202" s="0"/>
      <c r="J202" s="0"/>
    </row>
    <row r="203" customFormat="false" ht="14.35" hidden="false" customHeight="false" outlineLevel="0" collapsed="false">
      <c r="A203" s="49" t="n">
        <v>5</v>
      </c>
      <c r="B203" s="49" t="s">
        <v>44</v>
      </c>
      <c r="C203" s="36" t="s">
        <v>37</v>
      </c>
      <c r="D203" s="50" t="n">
        <v>8</v>
      </c>
      <c r="E203" s="50" t="n">
        <v>6000</v>
      </c>
      <c r="F203" s="50" t="n">
        <f aca="false">D203*E203</f>
        <v>48000</v>
      </c>
      <c r="H203" s="0"/>
      <c r="J203" s="0"/>
    </row>
    <row r="204" customFormat="false" ht="14.35" hidden="false" customHeight="false" outlineLevel="0" collapsed="false">
      <c r="A204" s="35"/>
      <c r="B204" s="49" t="n">
        <v>2520</v>
      </c>
      <c r="C204" s="36" t="s">
        <v>38</v>
      </c>
      <c r="D204" s="35"/>
      <c r="E204" s="35"/>
      <c r="F204" s="35"/>
      <c r="H204" s="0"/>
      <c r="J204" s="0"/>
    </row>
    <row r="205" customFormat="false" ht="14.35" hidden="false" customHeight="false" outlineLevel="0" collapsed="false">
      <c r="A205" s="43"/>
      <c r="B205" s="43"/>
      <c r="C205" s="44" t="s">
        <v>107</v>
      </c>
      <c r="D205" s="43"/>
      <c r="E205" s="43"/>
      <c r="F205" s="43"/>
      <c r="H205" s="0"/>
      <c r="J205" s="0"/>
    </row>
  </sheetData>
  <conditionalFormatting sqref="J54 J59 J64:J84 J29:J49 J9:J24">
    <cfRule type="cellIs" priority="2" operator="greaterThan" aboveAverage="0" equalAverage="0" bottom="0" percent="0" rank="0" text="" dxfId="0">
      <formula>33</formula>
    </cfRule>
  </conditionalFormatting>
  <printOptions headings="false" gridLines="false" gridLinesSet="true" horizontalCentered="false" verticalCentered="false"/>
  <pageMargins left="0.538888888888889" right="0.384027777777778" top="1.025" bottom="1.025" header="0.7875" footer="0.7875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&amp;C&amp;"Open Sans,Обычный"&amp;A</oddHeader>
    <oddFooter>&amp;C&amp;"Open Sans,Обычный"Страница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446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2022-06-16T14:26:26Z</dcterms:created>
  <dc:creator/>
  <dc:description/>
  <dc:language>ru-RU</dc:language>
  <cp:lastModifiedBy/>
  <cp:lastPrinted>2023-05-10T11:55:23Z</cp:lastPrinted>
  <dcterms:modified xsi:type="dcterms:W3CDTF">2026-08-13T15:14:29Z</dcterms:modified>
  <cp:revision>28</cp:revision>
  <dc:subject/>
  <dc:title/>
</cp:coreProperties>
</file>