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контракт 3 на СЭМПЛ\5. СЭМПЛ АО Цитос\"/>
    </mc:Choice>
  </mc:AlternateContent>
  <bookViews>
    <workbookView xWindow="0" yWindow="120" windowWidth="27255" windowHeight="12645"/>
  </bookViews>
  <sheets>
    <sheet name="Расчёт" sheetId="1" r:id="rId1"/>
    <sheet name="КП №1" sheetId="6" r:id="rId2"/>
    <sheet name="КП №2" sheetId="8" r:id="rId3"/>
    <sheet name="КП №3" sheetId="2" r:id="rId4"/>
  </sheets>
  <definedNames>
    <definedName name="_xlnm.Print_Area" localSheetId="1">'КП №1'!$A$1:$AM$43</definedName>
    <definedName name="_xlnm.Print_Area" localSheetId="2">'КП №2'!$A$1:$AM$43</definedName>
    <definedName name="_xlnm.Print_Area" localSheetId="3">'КП №3'!$A$1:$AM$39</definedName>
    <definedName name="_xlnm.Print_Area" localSheetId="0">Расчёт!$A$1:$S$49</definedName>
  </definedNames>
  <calcPr calcId="162913"/>
</workbook>
</file>

<file path=xl/calcChain.xml><?xml version="1.0" encoding="utf-8"?>
<calcChain xmlns="http://schemas.openxmlformats.org/spreadsheetml/2006/main">
  <c r="F4" i="1" l="1"/>
  <c r="L4" i="1"/>
  <c r="L5" i="1"/>
  <c r="Q5" i="1"/>
  <c r="Q4" i="1"/>
  <c r="P5" i="1"/>
  <c r="P4" i="1"/>
  <c r="O5" i="1"/>
  <c r="O4" i="1"/>
  <c r="M5" i="1"/>
  <c r="M4" i="1"/>
  <c r="J5" i="1"/>
  <c r="R5" i="1" s="1"/>
  <c r="J4" i="1"/>
  <c r="R4" i="1" s="1"/>
  <c r="H5" i="1"/>
  <c r="H4" i="1"/>
  <c r="F5" i="1"/>
  <c r="L6" i="1" l="1"/>
  <c r="N4" i="1"/>
  <c r="N5" i="1"/>
  <c r="S5" i="1"/>
  <c r="S4" i="1"/>
  <c r="F6" i="1"/>
  <c r="O6" i="1" s="1"/>
  <c r="H6" i="1" l="1"/>
  <c r="P6" i="1" s="1"/>
  <c r="M6" i="1" l="1"/>
  <c r="AD22" i="2" l="1"/>
  <c r="H15" i="2"/>
  <c r="AD22" i="8" l="1"/>
  <c r="AB22" i="8"/>
  <c r="Y22" i="8"/>
  <c r="D22" i="8"/>
  <c r="B22" i="8"/>
  <c r="H19" i="8"/>
  <c r="H15" i="8"/>
  <c r="D22" i="6"/>
  <c r="H15" i="6"/>
  <c r="AH22" i="8" l="1"/>
  <c r="AH24" i="8" s="1"/>
  <c r="AH25" i="8" s="1"/>
  <c r="AD22" i="6"/>
  <c r="AB22" i="6"/>
  <c r="Y22" i="6"/>
  <c r="B22" i="6"/>
  <c r="H19" i="6"/>
  <c r="AB22" i="2"/>
  <c r="Y22" i="2"/>
  <c r="D22" i="2"/>
  <c r="B22" i="2"/>
  <c r="H19" i="2"/>
  <c r="AH26" i="8" l="1"/>
  <c r="O27" i="8" s="1"/>
  <c r="AH22" i="2"/>
  <c r="AH22" i="6"/>
  <c r="AH24" i="2" l="1"/>
  <c r="J6" i="1"/>
  <c r="AH24" i="6"/>
  <c r="AH25" i="6" s="1"/>
  <c r="Q6" i="1" l="1"/>
  <c r="AH26" i="6"/>
  <c r="O27" i="6" s="1"/>
  <c r="AH26" i="2"/>
  <c r="O27" i="2" s="1"/>
  <c r="AH25" i="2"/>
  <c r="R6" i="1" l="1"/>
  <c r="S6" i="1" s="1"/>
</calcChain>
</file>

<file path=xl/sharedStrings.xml><?xml version="1.0" encoding="utf-8"?>
<sst xmlns="http://schemas.openxmlformats.org/spreadsheetml/2006/main" count="132" uniqueCount="68">
  <si>
    <t>Кол-во</t>
  </si>
  <si>
    <t>№ п/п</t>
  </si>
  <si>
    <t>Наименование товара</t>
  </si>
  <si>
    <t>Ед. изм.</t>
  </si>
  <si>
    <t>Сумма, руб.</t>
  </si>
  <si>
    <t>Цена за ед. изм., руб.</t>
  </si>
  <si>
    <t>Цена контракта, руб.</t>
  </si>
  <si>
    <t>Среднее значение</t>
  </si>
  <si>
    <t>Коэффициент вариации</t>
  </si>
  <si>
    <t>Внимание! Оплата данного счета означает согласие с условиями поставки товара. Уведомление об оплате 
 обязательно, в противном случае не гарантируется наличие товара на складе. Товар отпускается по факту
 прихода денег на р/с Поставщика, самовывозом, при наличии доверенности и паспорта.</t>
  </si>
  <si>
    <t>БИК</t>
  </si>
  <si>
    <t>Сч. №</t>
  </si>
  <si>
    <t>Банк получателя</t>
  </si>
  <si>
    <t>ИНН</t>
  </si>
  <si>
    <t>КПП</t>
  </si>
  <si>
    <t>Получатель</t>
  </si>
  <si>
    <t>Поставщик:</t>
  </si>
  <si>
    <t>Грузоотправитель:</t>
  </si>
  <si>
    <t>Покупатель:</t>
  </si>
  <si>
    <t>Грузополучатель:</t>
  </si>
  <si>
    <t>№</t>
  </si>
  <si>
    <t>Товары (работы, услуги)</t>
  </si>
  <si>
    <t>Ед.</t>
  </si>
  <si>
    <t>Цена</t>
  </si>
  <si>
    <t>Сумма</t>
  </si>
  <si>
    <t>Итого:</t>
  </si>
  <si>
    <t>В том числе НДС:</t>
  </si>
  <si>
    <t>Всего к оплате:</t>
  </si>
  <si>
    <t xml:space="preserve">Всего наименований </t>
  </si>
  <si>
    <t xml:space="preserve">, на сумму </t>
  </si>
  <si>
    <t>Руб.</t>
  </si>
  <si>
    <t>Внимание! Счет действителен в течение 3-х дней с момента выставления!</t>
  </si>
  <si>
    <t>УФК по Республике Бурятия (ФКУ ИК-2 УФСИН России по Республике Бурятия), ИНН 0323109069, КПП 032301001, 670013, Республика Бурятия, г.Улан-Удэ, п.Южный, ул. Бограда, дом № 34 А</t>
  </si>
  <si>
    <t>Комерческое предложение №1</t>
  </si>
  <si>
    <t>Комерческое предложение №2</t>
  </si>
  <si>
    <t>Комерческое предложение №3</t>
  </si>
  <si>
    <t xml:space="preserve">  </t>
  </si>
  <si>
    <t>Индивидуальный предприниматель Соколов Дмитрий Александрович</t>
  </si>
  <si>
    <t>40802810200000007167</t>
  </si>
  <si>
    <t>30101810200000000736</t>
  </si>
  <si>
    <t>Банк: ОАО АК «БайкалБанк»</t>
  </si>
  <si>
    <t>Счет на оплату № 72 от 13 января 2016 г.</t>
  </si>
  <si>
    <t>Индивидуальный предприниматель</t>
  </si>
  <si>
    <t>Д.А. Соколов</t>
  </si>
  <si>
    <t>четыреста девяноста три тысячи четыреста сорок рублей 00 копеек</t>
  </si>
  <si>
    <t>Индивидуальный предприниматель Тюрин Юрий Анатольевич</t>
  </si>
  <si>
    <t>Счет на оплату № 25 от 13 января 2016 г.</t>
  </si>
  <si>
    <t>Индивидуальный предприниматель Соколов Дмитрий Александрович, ИНН 032619452284, ОГРНИП 314032715500010, дата регистрации 04.06.2014, 670009, Республика Бурятия, г. Улан-Удэ, ул. Балдынова, д.11, кв.2, тел.: 8(3012) 24-58-68</t>
  </si>
  <si>
    <t>Бурятское отделение №8601 ОАО «Сбербанк» России» 8601</t>
  </si>
  <si>
    <t>40802810909160030180</t>
  </si>
  <si>
    <t>Индивидуальный предприниматель Тюрин Юрий Анатольевич, ИНН 032356863059, ОГРН 310032706300582, Дата выдачи ОГРН 04.03.2010г., 670033, Республика Бурятия, г.Улан-Удэ, ул. Солнечная, 16, кВ. 74</t>
  </si>
  <si>
    <t>Ю.А. Тюрин</t>
  </si>
  <si>
    <t>пятьсот одна тысяча сто двадцать рублей 00 копеек</t>
  </si>
  <si>
    <t>30101810200000000364</t>
  </si>
  <si>
    <t>Общество с ограниченной ответственностью «Континент»</t>
  </si>
  <si>
    <t>30101810700000000744</t>
  </si>
  <si>
    <t>40702810414020000132</t>
  </si>
  <si>
    <t xml:space="preserve">ФИЛИАЛ "АТБ" (ОАО) В Г.УЛАН-УДЭ
</t>
  </si>
  <si>
    <t>Счет на оплату № 11 от 12 января 2016 г.</t>
  </si>
  <si>
    <t>Общество с ограниченной ответственностью «Континент», ИНН 0323389497, КПП 032601001,  670033, Россия, Бурятия, г. Улан-Удэ, ул. Кольцова д.9А.</t>
  </si>
  <si>
    <t xml:space="preserve">Руководитель </t>
  </si>
  <si>
    <t>Генеральный директор</t>
  </si>
  <si>
    <t>А.Д. Очиров</t>
  </si>
  <si>
    <t>пятьсот три  тысячи сорок рублей 00 копеек</t>
  </si>
  <si>
    <t xml:space="preserve">шт. </t>
  </si>
  <si>
    <t>Крышка-пломба для модернизирпованного электронного браслета</t>
  </si>
  <si>
    <t>Зарядное устройство для МКУ (5В, 2А)</t>
  </si>
  <si>
    <t>Коммерческое предложение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</si>
</sst>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00000"/>
    <numFmt numFmtId="165" formatCode="0000000000"/>
    <numFmt numFmtId="166" formatCode="0.00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9"/>
      <name val="Arial"/>
      <family val="2"/>
      <charset val="204"/>
    </font>
    <font>
      <sz val="6"/>
      <name val="Arial"/>
      <family val="2"/>
      <charset val="204"/>
    </font>
    <font>
      <sz val="9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u/>
      <sz val="9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2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NumberFormat="1" applyFont="1" applyBorder="1" applyAlignment="1">
      <alignment horizontal="left" vertical="top"/>
    </xf>
    <xf numFmtId="0" fontId="7" fillId="0" borderId="0" xfId="0" applyNumberFormat="1" applyFont="1" applyBorder="1" applyAlignment="1">
      <alignment horizontal="right" vertical="top"/>
    </xf>
    <xf numFmtId="0" fontId="8" fillId="0" borderId="0" xfId="0" applyFont="1" applyBorder="1" applyAlignment="1">
      <alignment horizontal="left"/>
    </xf>
    <xf numFmtId="0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center"/>
    </xf>
    <xf numFmtId="0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0" fontId="8" fillId="0" borderId="0" xfId="0" applyFont="1" applyAlignment="1">
      <alignment horizontal="right"/>
    </xf>
    <xf numFmtId="0" fontId="7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0" fontId="0" fillId="0" borderId="10" xfId="0" applyFont="1" applyBorder="1" applyAlignment="1">
      <alignment horizontal="left"/>
    </xf>
    <xf numFmtId="0" fontId="1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1" xfId="0" applyFont="1" applyBorder="1"/>
    <xf numFmtId="0" fontId="2" fillId="0" borderId="0" xfId="0" applyFont="1" applyBorder="1"/>
    <xf numFmtId="0" fontId="5" fillId="0" borderId="0" xfId="0" applyFont="1"/>
    <xf numFmtId="0" fontId="15" fillId="0" borderId="0" xfId="0" applyFont="1" applyAlignment="1">
      <alignment horizontal="left"/>
    </xf>
    <xf numFmtId="0" fontId="7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8" fillId="0" borderId="0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18" fillId="0" borderId="0" xfId="0" applyFont="1" applyBorder="1" applyAlignment="1">
      <alignment horizontal="right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/>
    <xf numFmtId="0" fontId="22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center" vertical="top"/>
    </xf>
    <xf numFmtId="0" fontId="22" fillId="0" borderId="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/>
    <xf numFmtId="0" fontId="20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/>
    <xf numFmtId="0" fontId="2" fillId="0" borderId="1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0" fontId="2" fillId="0" borderId="1" xfId="1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0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1" fontId="8" fillId="0" borderId="0" xfId="0" applyNumberFormat="1" applyFont="1" applyAlignment="1">
      <alignment horizontal="right" vertical="center"/>
    </xf>
    <xf numFmtId="0" fontId="8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top"/>
    </xf>
    <xf numFmtId="0" fontId="7" fillId="0" borderId="0" xfId="0" applyNumberFormat="1" applyFont="1" applyAlignment="1">
      <alignment horizontal="left" vertical="top" wrapText="1"/>
    </xf>
    <xf numFmtId="4" fontId="8" fillId="0" borderId="12" xfId="0" applyNumberFormat="1" applyFont="1" applyBorder="1" applyAlignment="1">
      <alignment horizontal="right" vertical="top"/>
    </xf>
    <xf numFmtId="4" fontId="8" fillId="0" borderId="13" xfId="0" applyNumberFormat="1" applyFont="1" applyBorder="1" applyAlignment="1">
      <alignment horizontal="right" vertical="top"/>
    </xf>
    <xf numFmtId="0" fontId="7" fillId="0" borderId="7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top"/>
    </xf>
    <xf numFmtId="1" fontId="8" fillId="0" borderId="12" xfId="0" applyNumberFormat="1" applyFont="1" applyBorder="1" applyAlignment="1">
      <alignment horizontal="center" vertical="top"/>
    </xf>
    <xf numFmtId="0" fontId="9" fillId="0" borderId="12" xfId="0" applyFont="1" applyBorder="1" applyAlignment="1">
      <alignment vertical="top" wrapText="1"/>
    </xf>
    <xf numFmtId="0" fontId="12" fillId="0" borderId="12" xfId="0" applyFont="1" applyBorder="1" applyAlignment="1">
      <alignment horizontal="right" vertical="top" wrapText="1"/>
    </xf>
    <xf numFmtId="0" fontId="9" fillId="0" borderId="12" xfId="0" applyFont="1" applyBorder="1" applyAlignment="1">
      <alignment horizontal="left" vertical="top"/>
    </xf>
    <xf numFmtId="2" fontId="9" fillId="0" borderId="12" xfId="0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left"/>
    </xf>
    <xf numFmtId="0" fontId="6" fillId="0" borderId="6" xfId="0" applyNumberFormat="1" applyFont="1" applyBorder="1" applyAlignment="1">
      <alignment horizontal="left" vertical="center"/>
    </xf>
    <xf numFmtId="0" fontId="0" fillId="0" borderId="0" xfId="0" applyNumberFormat="1" applyAlignment="1">
      <alignment horizontal="center" vertical="top"/>
    </xf>
    <xf numFmtId="0" fontId="5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top"/>
    </xf>
    <xf numFmtId="49" fontId="4" fillId="0" borderId="3" xfId="0" applyNumberFormat="1" applyFont="1" applyBorder="1" applyAlignment="1">
      <alignment horizontal="left" vertical="top"/>
    </xf>
    <xf numFmtId="0" fontId="4" fillId="0" borderId="4" xfId="0" applyNumberFormat="1" applyFont="1" applyBorder="1" applyAlignment="1">
      <alignment horizontal="left" vertical="center"/>
    </xf>
    <xf numFmtId="165" fontId="4" fillId="0" borderId="5" xfId="0" applyNumberFormat="1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top"/>
    </xf>
    <xf numFmtId="0" fontId="13" fillId="0" borderId="2" xfId="0" applyNumberFormat="1" applyFont="1" applyBorder="1" applyAlignment="1">
      <alignment horizontal="left" vertical="top" wrapText="1"/>
    </xf>
    <xf numFmtId="0" fontId="11" fillId="0" borderId="0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133350</xdr:colOff>
      <xdr:row>31</xdr:row>
      <xdr:rowOff>123825</xdr:rowOff>
    </xdr:from>
    <xdr:to>
      <xdr:col>31</xdr:col>
      <xdr:colOff>81915</xdr:colOff>
      <xdr:row>42</xdr:row>
      <xdr:rowOff>80645</xdr:rowOff>
    </xdr:to>
    <xdr:pic>
      <xdr:nvPicPr>
        <xdr:cNvPr id="3" name="Рисунок 2" descr="КП_Соколов_Печать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86150" y="5905500"/>
          <a:ext cx="1834515" cy="1718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7"/>
  <sheetViews>
    <sheetView tabSelected="1" view="pageBreakPreview" zoomScaleSheetLayoutView="100" workbookViewId="0">
      <selection activeCell="B1" sqref="B1:B3"/>
    </sheetView>
  </sheetViews>
  <sheetFormatPr defaultRowHeight="12.75" x14ac:dyDescent="0.2"/>
  <cols>
    <col min="1" max="1" width="3.5703125" style="2" customWidth="1"/>
    <col min="2" max="2" width="26.28515625" style="44" customWidth="1"/>
    <col min="3" max="3" width="7.7109375" style="2" customWidth="1"/>
    <col min="4" max="4" width="6.85546875" style="2" customWidth="1"/>
    <col min="5" max="5" width="10.140625" style="1" bestFit="1" customWidth="1"/>
    <col min="6" max="6" width="9.85546875" style="2" customWidth="1"/>
    <col min="7" max="7" width="8.85546875" style="1" customWidth="1"/>
    <col min="8" max="8" width="10.42578125" style="2" customWidth="1"/>
    <col min="9" max="9" width="8.140625" style="2" customWidth="1"/>
    <col min="10" max="12" width="10" style="2" customWidth="1"/>
    <col min="13" max="13" width="7.7109375" style="1" customWidth="1"/>
    <col min="14" max="14" width="8.42578125" style="1" customWidth="1"/>
    <col min="15" max="15" width="8.5703125" style="1" customWidth="1"/>
    <col min="16" max="17" width="9.7109375" style="1" customWidth="1"/>
    <col min="18" max="18" width="9.42578125" style="1" customWidth="1"/>
    <col min="19" max="19" width="7.140625" style="1" customWidth="1"/>
    <col min="20" max="16384" width="9.140625" style="1"/>
  </cols>
  <sheetData>
    <row r="1" spans="1:21" ht="25.5" customHeight="1" x14ac:dyDescent="0.2">
      <c r="A1" s="88" t="s">
        <v>1</v>
      </c>
      <c r="B1" s="92" t="s">
        <v>2</v>
      </c>
      <c r="C1" s="90" t="s">
        <v>0</v>
      </c>
      <c r="D1" s="82" t="s">
        <v>3</v>
      </c>
      <c r="E1" s="80" t="s">
        <v>33</v>
      </c>
      <c r="F1" s="80"/>
      <c r="G1" s="80" t="s">
        <v>34</v>
      </c>
      <c r="H1" s="80"/>
      <c r="I1" s="80" t="s">
        <v>35</v>
      </c>
      <c r="J1" s="80"/>
      <c r="K1" s="84" t="s">
        <v>67</v>
      </c>
      <c r="L1" s="85"/>
      <c r="M1" s="80" t="s">
        <v>7</v>
      </c>
      <c r="N1" s="80"/>
      <c r="O1" s="55"/>
      <c r="P1" s="55"/>
      <c r="Q1" s="55"/>
      <c r="R1" s="55"/>
      <c r="S1" s="80" t="s">
        <v>8</v>
      </c>
    </row>
    <row r="2" spans="1:21" ht="46.5" customHeight="1" x14ac:dyDescent="0.2">
      <c r="A2" s="89"/>
      <c r="B2" s="93"/>
      <c r="C2" s="91"/>
      <c r="D2" s="83"/>
      <c r="E2" s="81"/>
      <c r="F2" s="81"/>
      <c r="G2" s="81"/>
      <c r="H2" s="81"/>
      <c r="I2" s="81"/>
      <c r="J2" s="81"/>
      <c r="K2" s="86"/>
      <c r="L2" s="87"/>
      <c r="M2" s="80"/>
      <c r="N2" s="80"/>
      <c r="O2" s="55"/>
      <c r="P2" s="55"/>
      <c r="Q2" s="55"/>
      <c r="R2" s="55"/>
      <c r="S2" s="80"/>
    </row>
    <row r="3" spans="1:21" s="3" customFormat="1" ht="42" customHeight="1" x14ac:dyDescent="0.25">
      <c r="A3" s="89"/>
      <c r="B3" s="94"/>
      <c r="C3" s="91"/>
      <c r="D3" s="83"/>
      <c r="E3" s="41" t="s">
        <v>5</v>
      </c>
      <c r="F3" s="66" t="s">
        <v>4</v>
      </c>
      <c r="G3" s="66" t="s">
        <v>5</v>
      </c>
      <c r="H3" s="66" t="s">
        <v>4</v>
      </c>
      <c r="I3" s="66" t="s">
        <v>5</v>
      </c>
      <c r="J3" s="42" t="s">
        <v>4</v>
      </c>
      <c r="K3" s="78" t="s">
        <v>5</v>
      </c>
      <c r="L3" s="77" t="s">
        <v>4</v>
      </c>
      <c r="M3" s="64" t="s">
        <v>5</v>
      </c>
      <c r="N3" s="64" t="s">
        <v>4</v>
      </c>
      <c r="O3" s="64"/>
      <c r="P3" s="64"/>
      <c r="Q3" s="64"/>
      <c r="R3" s="64"/>
      <c r="S3" s="80"/>
    </row>
    <row r="4" spans="1:21" ht="38.25" x14ac:dyDescent="0.2">
      <c r="A4" s="47">
        <v>1</v>
      </c>
      <c r="B4" s="76" t="s">
        <v>65</v>
      </c>
      <c r="C4" s="65">
        <v>45</v>
      </c>
      <c r="D4" s="45" t="s">
        <v>64</v>
      </c>
      <c r="E4" s="45">
        <v>44.8</v>
      </c>
      <c r="F4" s="75">
        <f>C4*E4</f>
        <v>2015.9999999999998</v>
      </c>
      <c r="G4" s="45">
        <v>47.25</v>
      </c>
      <c r="H4" s="60">
        <f t="shared" ref="H4:H5" si="0">C4*G4</f>
        <v>2126.25</v>
      </c>
      <c r="I4" s="45">
        <v>49.6</v>
      </c>
      <c r="J4" s="69">
        <f t="shared" ref="J4:J5" si="1">I4*C4</f>
        <v>2232</v>
      </c>
      <c r="K4" s="45">
        <v>0</v>
      </c>
      <c r="L4" s="69">
        <f t="shared" ref="L4:L5" si="2">K4*C4</f>
        <v>0</v>
      </c>
      <c r="M4" s="68">
        <f t="shared" ref="M4:M5" si="3">ROUND((E4+G4+I4)/3,2)</f>
        <v>47.22</v>
      </c>
      <c r="N4" s="68">
        <f t="shared" ref="N4:N5" si="4">ROUND((F4+H4+J4)/3,2)</f>
        <v>2124.75</v>
      </c>
      <c r="O4" s="60">
        <f t="shared" ref="O4:O5" si="5">E4</f>
        <v>44.8</v>
      </c>
      <c r="P4" s="60">
        <f t="shared" ref="P4:P5" si="6">G4</f>
        <v>47.25</v>
      </c>
      <c r="Q4" s="60">
        <f t="shared" ref="Q4:Q5" si="7">I4</f>
        <v>49.6</v>
      </c>
      <c r="R4" s="60">
        <f t="shared" ref="R4:R5" si="8">J4</f>
        <v>2232</v>
      </c>
      <c r="S4" s="67">
        <f t="shared" ref="S4:S6" si="9">STDEV(O4:Q4)/R4</f>
        <v>1.0753465971470567E-3</v>
      </c>
      <c r="T4" s="4"/>
      <c r="U4" s="4"/>
    </row>
    <row r="5" spans="1:21" ht="25.5" x14ac:dyDescent="0.2">
      <c r="A5" s="47">
        <v>2</v>
      </c>
      <c r="B5" s="76" t="s">
        <v>66</v>
      </c>
      <c r="C5" s="65">
        <v>76</v>
      </c>
      <c r="D5" s="45" t="s">
        <v>64</v>
      </c>
      <c r="E5" s="45">
        <v>1866</v>
      </c>
      <c r="F5" s="75">
        <f t="shared" ref="F5" si="10">C5*E5</f>
        <v>141816</v>
      </c>
      <c r="G5" s="45">
        <v>2171.4</v>
      </c>
      <c r="H5" s="60">
        <f t="shared" si="0"/>
        <v>165026.4</v>
      </c>
      <c r="I5" s="45">
        <v>2280</v>
      </c>
      <c r="J5" s="69">
        <f t="shared" si="1"/>
        <v>173280</v>
      </c>
      <c r="K5" s="45">
        <v>0</v>
      </c>
      <c r="L5" s="69">
        <f t="shared" si="2"/>
        <v>0</v>
      </c>
      <c r="M5" s="68">
        <f t="shared" si="3"/>
        <v>2105.8000000000002</v>
      </c>
      <c r="N5" s="68">
        <f t="shared" si="4"/>
        <v>160040.79999999999</v>
      </c>
      <c r="O5" s="60">
        <f t="shared" si="5"/>
        <v>1866</v>
      </c>
      <c r="P5" s="60">
        <f t="shared" si="6"/>
        <v>2171.4</v>
      </c>
      <c r="Q5" s="60">
        <f t="shared" si="7"/>
        <v>2280</v>
      </c>
      <c r="R5" s="60">
        <f t="shared" si="8"/>
        <v>173280</v>
      </c>
      <c r="S5" s="67">
        <f t="shared" si="9"/>
        <v>1.2387720449014163E-3</v>
      </c>
      <c r="T5" s="4"/>
      <c r="U5" s="4"/>
    </row>
    <row r="6" spans="1:21" ht="15" customHeight="1" x14ac:dyDescent="0.2">
      <c r="A6" s="73" t="s">
        <v>6</v>
      </c>
      <c r="B6" s="74"/>
      <c r="C6" s="58"/>
      <c r="D6" s="53"/>
      <c r="E6" s="54"/>
      <c r="F6" s="75">
        <f>SUM(F4:F5)</f>
        <v>143832</v>
      </c>
      <c r="G6" s="60"/>
      <c r="H6" s="60">
        <f>SUM(H4:H5)</f>
        <v>167152.65</v>
      </c>
      <c r="I6" s="60"/>
      <c r="J6" s="70">
        <f>SUM(J4:J5)</f>
        <v>175512</v>
      </c>
      <c r="K6" s="60"/>
      <c r="L6" s="70">
        <f>SUM(L4:L5)</f>
        <v>0</v>
      </c>
      <c r="M6" s="70">
        <f>SUM(M4:M5)</f>
        <v>2153.02</v>
      </c>
      <c r="N6" s="60"/>
      <c r="O6" s="60">
        <f>F6</f>
        <v>143832</v>
      </c>
      <c r="P6" s="60">
        <f>H6</f>
        <v>167152.65</v>
      </c>
      <c r="Q6" s="60">
        <f>J6</f>
        <v>175512</v>
      </c>
      <c r="R6" s="79">
        <f>ROUND((O6+P6+Q6)/3,2)</f>
        <v>162165.54999999999</v>
      </c>
      <c r="S6" s="67">
        <f t="shared" si="9"/>
        <v>0.10124376768862843</v>
      </c>
    </row>
    <row r="7" spans="1:21" x14ac:dyDescent="0.2">
      <c r="A7" s="59"/>
      <c r="B7" s="48"/>
      <c r="C7" s="59"/>
      <c r="D7" s="59"/>
      <c r="E7" s="71"/>
      <c r="F7" s="59"/>
      <c r="G7" s="72"/>
      <c r="H7" s="59"/>
      <c r="I7" s="59"/>
      <c r="J7" s="55"/>
      <c r="K7" s="55"/>
      <c r="L7" s="55"/>
      <c r="M7" s="56"/>
      <c r="N7" s="26"/>
      <c r="O7" s="26"/>
      <c r="P7" s="26"/>
      <c r="Q7" s="26"/>
      <c r="R7" s="26"/>
    </row>
    <row r="8" spans="1:21" x14ac:dyDescent="0.2">
      <c r="A8" s="55"/>
      <c r="C8" s="55"/>
      <c r="D8" s="55"/>
      <c r="E8" s="26"/>
      <c r="F8" s="55"/>
      <c r="G8" s="26"/>
      <c r="H8" s="55"/>
      <c r="I8" s="55"/>
      <c r="J8" s="62"/>
      <c r="K8" s="62"/>
      <c r="L8" s="62"/>
      <c r="M8" s="57"/>
      <c r="N8" s="26"/>
      <c r="O8" s="26"/>
      <c r="P8" s="26"/>
      <c r="Q8" s="26"/>
      <c r="R8" s="26"/>
    </row>
    <row r="9" spans="1:21" x14ac:dyDescent="0.2">
      <c r="A9" s="49"/>
      <c r="B9" s="46"/>
      <c r="C9" s="49"/>
      <c r="D9" s="49"/>
      <c r="E9" s="27"/>
      <c r="F9" s="49"/>
      <c r="G9" s="27"/>
      <c r="H9" s="49"/>
      <c r="I9" s="49"/>
      <c r="J9" s="63"/>
      <c r="K9" s="63"/>
      <c r="L9" s="63"/>
      <c r="M9" s="38"/>
      <c r="N9" s="27"/>
      <c r="U9" s="1" t="s">
        <v>36</v>
      </c>
    </row>
    <row r="10" spans="1:21" x14ac:dyDescent="0.2">
      <c r="A10" s="49"/>
      <c r="B10" s="46"/>
      <c r="C10" s="49"/>
      <c r="D10" s="49"/>
      <c r="E10" s="50"/>
      <c r="F10" s="49"/>
      <c r="G10" s="27"/>
      <c r="H10" s="49"/>
      <c r="I10" s="49"/>
      <c r="J10" s="49"/>
      <c r="K10" s="49"/>
      <c r="L10" s="49"/>
      <c r="M10" s="38"/>
      <c r="N10" s="27"/>
    </row>
    <row r="11" spans="1:21" x14ac:dyDescent="0.2">
      <c r="A11" s="49"/>
      <c r="B11" s="46"/>
      <c r="C11" s="49"/>
      <c r="D11" s="49"/>
      <c r="E11" s="50"/>
      <c r="F11" s="61"/>
      <c r="G11" s="27"/>
      <c r="H11" s="61"/>
      <c r="I11" s="49"/>
      <c r="J11" s="61"/>
      <c r="K11" s="61"/>
      <c r="L11" s="61"/>
      <c r="M11" s="38"/>
      <c r="N11" s="4"/>
    </row>
    <row r="12" spans="1:21" x14ac:dyDescent="0.2">
      <c r="A12" s="49"/>
      <c r="B12" s="46"/>
      <c r="C12" s="49"/>
      <c r="D12" s="49"/>
      <c r="E12" s="50"/>
      <c r="F12" s="61"/>
      <c r="G12" s="27"/>
      <c r="H12" s="49"/>
      <c r="I12" s="49"/>
      <c r="J12" s="61"/>
      <c r="K12" s="61"/>
      <c r="L12" s="61"/>
      <c r="N12" s="4"/>
    </row>
    <row r="13" spans="1:21" x14ac:dyDescent="0.2">
      <c r="A13" s="49"/>
      <c r="B13" s="46"/>
      <c r="C13" s="49"/>
      <c r="D13" s="49"/>
      <c r="E13" s="50"/>
      <c r="F13" s="49"/>
      <c r="G13" s="27"/>
      <c r="H13" s="49"/>
      <c r="I13" s="49"/>
      <c r="J13" s="49"/>
      <c r="K13" s="49"/>
      <c r="L13" s="49"/>
    </row>
    <row r="14" spans="1:21" x14ac:dyDescent="0.2">
      <c r="A14" s="49"/>
      <c r="B14" s="46"/>
      <c r="C14" s="49"/>
      <c r="D14" s="49"/>
      <c r="E14" s="50"/>
      <c r="F14" s="49"/>
      <c r="G14" s="27"/>
      <c r="H14" s="49"/>
      <c r="I14" s="49"/>
      <c r="J14" s="49"/>
      <c r="K14" s="49"/>
      <c r="L14" s="49"/>
    </row>
    <row r="15" spans="1:21" x14ac:dyDescent="0.2">
      <c r="A15" s="49"/>
      <c r="B15" s="46"/>
      <c r="C15" s="49"/>
      <c r="D15" s="49"/>
      <c r="E15" s="27"/>
      <c r="F15" s="49"/>
      <c r="G15" s="27"/>
      <c r="H15" s="49"/>
      <c r="I15" s="49"/>
      <c r="J15" s="49"/>
      <c r="K15" s="49"/>
      <c r="L15" s="49"/>
    </row>
    <row r="16" spans="1:21" x14ac:dyDescent="0.2">
      <c r="A16" s="49"/>
      <c r="B16" s="46"/>
      <c r="C16" s="49"/>
      <c r="D16" s="49"/>
      <c r="E16" s="27"/>
      <c r="F16" s="49"/>
      <c r="G16" s="27"/>
      <c r="H16" s="49"/>
      <c r="I16" s="49"/>
      <c r="J16" s="49"/>
      <c r="K16" s="49"/>
      <c r="L16" s="49"/>
    </row>
    <row r="17" spans="1:12" x14ac:dyDescent="0.2">
      <c r="A17" s="49"/>
      <c r="B17" s="46"/>
      <c r="C17" s="49"/>
      <c r="D17" s="49"/>
      <c r="E17" s="27"/>
      <c r="F17" s="49"/>
      <c r="G17" s="27"/>
      <c r="H17" s="49"/>
      <c r="I17" s="49"/>
      <c r="J17" s="49"/>
      <c r="K17" s="49"/>
      <c r="L17" s="49"/>
    </row>
    <row r="18" spans="1:12" x14ac:dyDescent="0.2">
      <c r="A18" s="49"/>
      <c r="B18" s="46"/>
      <c r="C18" s="49"/>
      <c r="D18" s="49"/>
      <c r="E18" s="27"/>
      <c r="F18" s="49"/>
      <c r="G18" s="27"/>
      <c r="H18" s="49"/>
      <c r="I18" s="49"/>
      <c r="J18" s="49"/>
      <c r="K18" s="49"/>
      <c r="L18" s="49"/>
    </row>
    <row r="19" spans="1:12" x14ac:dyDescent="0.2">
      <c r="A19" s="49"/>
      <c r="B19" s="46"/>
      <c r="C19" s="49"/>
      <c r="D19" s="49"/>
      <c r="E19" s="51"/>
      <c r="F19" s="49"/>
      <c r="G19" s="27"/>
      <c r="H19" s="49"/>
      <c r="I19" s="49"/>
      <c r="J19" s="49"/>
      <c r="K19" s="49"/>
      <c r="L19" s="49"/>
    </row>
    <row r="20" spans="1:12" x14ac:dyDescent="0.2">
      <c r="A20" s="49"/>
      <c r="B20" s="46"/>
      <c r="C20" s="49"/>
      <c r="D20" s="49"/>
      <c r="E20" s="51"/>
      <c r="F20" s="49"/>
      <c r="G20" s="27"/>
      <c r="H20" s="49"/>
      <c r="I20" s="49"/>
      <c r="J20" s="49"/>
      <c r="K20" s="49"/>
      <c r="L20" s="49"/>
    </row>
    <row r="21" spans="1:12" x14ac:dyDescent="0.2">
      <c r="A21" s="49"/>
      <c r="B21" s="46"/>
      <c r="C21" s="49"/>
      <c r="D21" s="49"/>
      <c r="E21" s="52"/>
      <c r="F21" s="49"/>
      <c r="G21" s="27"/>
      <c r="H21" s="49"/>
      <c r="I21" s="49"/>
      <c r="J21" s="49"/>
      <c r="K21" s="49"/>
      <c r="L21" s="49"/>
    </row>
    <row r="22" spans="1:12" x14ac:dyDescent="0.2">
      <c r="A22" s="49"/>
      <c r="B22" s="46"/>
      <c r="C22" s="49"/>
      <c r="D22" s="49"/>
      <c r="E22" s="52"/>
      <c r="F22" s="49"/>
      <c r="G22" s="27"/>
      <c r="H22" s="49"/>
      <c r="I22" s="49"/>
      <c r="J22" s="49"/>
      <c r="K22" s="49"/>
      <c r="L22" s="49"/>
    </row>
    <row r="23" spans="1:12" x14ac:dyDescent="0.2">
      <c r="A23" s="49"/>
      <c r="B23" s="46"/>
      <c r="C23" s="49"/>
      <c r="D23" s="49"/>
      <c r="E23" s="52"/>
      <c r="F23" s="49"/>
      <c r="G23" s="27"/>
      <c r="H23" s="49"/>
      <c r="I23" s="49"/>
      <c r="J23" s="49"/>
      <c r="K23" s="49"/>
      <c r="L23" s="49"/>
    </row>
    <row r="24" spans="1:12" x14ac:dyDescent="0.2">
      <c r="A24" s="49"/>
      <c r="B24" s="46"/>
      <c r="C24" s="49"/>
      <c r="D24" s="49"/>
      <c r="E24" s="52"/>
      <c r="F24" s="49"/>
      <c r="G24" s="27"/>
      <c r="H24" s="49"/>
      <c r="I24" s="49"/>
      <c r="J24" s="49"/>
      <c r="K24" s="49"/>
      <c r="L24" s="49"/>
    </row>
    <row r="25" spans="1:12" x14ac:dyDescent="0.2">
      <c r="A25" s="49"/>
      <c r="B25" s="46"/>
      <c r="C25" s="49"/>
      <c r="D25" s="49"/>
      <c r="E25" s="52"/>
      <c r="F25" s="49"/>
      <c r="G25" s="27"/>
      <c r="H25" s="49"/>
      <c r="I25" s="49"/>
      <c r="J25" s="49"/>
      <c r="K25" s="49"/>
      <c r="L25" s="49"/>
    </row>
    <row r="26" spans="1:12" x14ac:dyDescent="0.2">
      <c r="A26" s="49"/>
      <c r="B26" s="46"/>
      <c r="C26" s="49"/>
      <c r="D26" s="49"/>
      <c r="E26" s="52"/>
      <c r="F26" s="49"/>
      <c r="G26" s="27"/>
      <c r="H26" s="49"/>
      <c r="I26" s="49"/>
      <c r="J26" s="49"/>
      <c r="K26" s="49"/>
      <c r="L26" s="49"/>
    </row>
    <row r="27" spans="1:12" x14ac:dyDescent="0.2">
      <c r="A27" s="49"/>
      <c r="B27" s="46"/>
      <c r="C27" s="49"/>
      <c r="D27" s="49"/>
      <c r="E27" s="52"/>
      <c r="F27" s="49"/>
      <c r="G27" s="27"/>
      <c r="H27" s="49"/>
      <c r="I27" s="49"/>
      <c r="J27" s="49"/>
      <c r="K27" s="49"/>
      <c r="L27" s="49"/>
    </row>
    <row r="28" spans="1:12" x14ac:dyDescent="0.2">
      <c r="A28" s="49"/>
      <c r="B28" s="46"/>
      <c r="C28" s="49"/>
      <c r="D28" s="49"/>
      <c r="E28" s="52"/>
      <c r="F28" s="49"/>
      <c r="G28" s="27"/>
      <c r="H28" s="49"/>
      <c r="I28" s="49"/>
      <c r="J28" s="49"/>
      <c r="K28" s="49"/>
      <c r="L28" s="49"/>
    </row>
    <row r="29" spans="1:12" x14ac:dyDescent="0.2">
      <c r="A29" s="49"/>
      <c r="B29" s="46"/>
      <c r="C29" s="49"/>
      <c r="D29" s="49"/>
      <c r="E29" s="52"/>
      <c r="F29" s="49"/>
      <c r="G29" s="27"/>
      <c r="H29" s="49"/>
      <c r="I29" s="49"/>
      <c r="J29" s="49"/>
      <c r="K29" s="49"/>
      <c r="L29" s="49"/>
    </row>
    <row r="30" spans="1:12" x14ac:dyDescent="0.2">
      <c r="A30" s="49"/>
      <c r="B30" s="46"/>
      <c r="C30" s="49"/>
      <c r="D30" s="49"/>
      <c r="E30" s="52"/>
      <c r="F30" s="49"/>
      <c r="G30" s="27"/>
      <c r="H30" s="49"/>
      <c r="I30" s="49"/>
      <c r="J30" s="49"/>
      <c r="K30" s="49"/>
      <c r="L30" s="49"/>
    </row>
    <row r="31" spans="1:12" x14ac:dyDescent="0.2">
      <c r="A31" s="49"/>
      <c r="B31" s="46"/>
      <c r="C31" s="49"/>
      <c r="D31" s="49"/>
      <c r="E31" s="52"/>
      <c r="F31" s="49"/>
      <c r="G31" s="27"/>
      <c r="H31" s="49"/>
      <c r="I31" s="49"/>
      <c r="J31" s="49"/>
      <c r="K31" s="49"/>
      <c r="L31" s="49"/>
    </row>
    <row r="32" spans="1:12" x14ac:dyDescent="0.2">
      <c r="A32" s="49"/>
      <c r="B32" s="46"/>
      <c r="C32" s="49"/>
      <c r="D32" s="49"/>
      <c r="E32" s="52"/>
      <c r="F32" s="49"/>
      <c r="G32" s="27"/>
      <c r="H32" s="49"/>
      <c r="I32" s="49"/>
      <c r="J32" s="49"/>
      <c r="K32" s="49"/>
      <c r="L32" s="49"/>
    </row>
    <row r="33" spans="1:12" x14ac:dyDescent="0.2">
      <c r="A33" s="49"/>
      <c r="B33" s="46"/>
      <c r="C33" s="49"/>
      <c r="D33" s="49"/>
      <c r="E33" s="52"/>
      <c r="F33" s="49"/>
      <c r="G33" s="27"/>
      <c r="H33" s="49"/>
      <c r="I33" s="49"/>
      <c r="J33" s="49"/>
      <c r="K33" s="49"/>
      <c r="L33" s="49"/>
    </row>
    <row r="34" spans="1:12" x14ac:dyDescent="0.2">
      <c r="A34" s="49"/>
      <c r="B34" s="46"/>
      <c r="C34" s="49"/>
      <c r="D34" s="49"/>
      <c r="E34" s="52"/>
      <c r="F34" s="49"/>
      <c r="G34" s="27"/>
      <c r="H34" s="49"/>
      <c r="I34" s="49"/>
      <c r="J34" s="49"/>
      <c r="K34" s="49"/>
      <c r="L34" s="49"/>
    </row>
    <row r="35" spans="1:12" x14ac:dyDescent="0.2">
      <c r="A35" s="49"/>
      <c r="B35" s="46"/>
      <c r="C35" s="49"/>
      <c r="D35" s="49"/>
      <c r="E35" s="50"/>
      <c r="F35" s="49"/>
      <c r="G35" s="27"/>
      <c r="H35" s="49"/>
      <c r="I35" s="49"/>
      <c r="J35" s="49"/>
      <c r="K35" s="49"/>
      <c r="L35" s="49"/>
    </row>
    <row r="36" spans="1:12" x14ac:dyDescent="0.2">
      <c r="A36" s="49"/>
      <c r="B36" s="46"/>
      <c r="C36" s="49"/>
      <c r="D36" s="49"/>
      <c r="E36" s="50"/>
      <c r="F36" s="49"/>
      <c r="G36" s="27"/>
      <c r="H36" s="49"/>
      <c r="I36" s="49"/>
      <c r="J36" s="49"/>
      <c r="K36" s="49"/>
      <c r="L36" s="49"/>
    </row>
    <row r="37" spans="1:12" x14ac:dyDescent="0.2">
      <c r="A37" s="49"/>
      <c r="B37" s="46"/>
      <c r="C37" s="49"/>
      <c r="D37" s="49"/>
      <c r="E37" s="50"/>
      <c r="F37" s="49"/>
      <c r="G37" s="27"/>
      <c r="H37" s="49"/>
      <c r="I37" s="49"/>
      <c r="J37" s="49"/>
      <c r="K37" s="49"/>
      <c r="L37" s="49"/>
    </row>
    <row r="38" spans="1:12" x14ac:dyDescent="0.2">
      <c r="A38" s="49"/>
      <c r="B38" s="46"/>
      <c r="C38" s="49"/>
      <c r="D38" s="49"/>
      <c r="E38" s="50"/>
      <c r="F38" s="49"/>
      <c r="G38" s="27"/>
      <c r="H38" s="49"/>
      <c r="I38" s="49"/>
      <c r="J38" s="49"/>
      <c r="K38" s="49"/>
      <c r="L38" s="49"/>
    </row>
    <row r="39" spans="1:12" x14ac:dyDescent="0.2">
      <c r="A39" s="49"/>
      <c r="B39" s="46"/>
      <c r="C39" s="49"/>
      <c r="D39" s="49"/>
      <c r="E39" s="50"/>
      <c r="F39" s="49"/>
      <c r="G39" s="27"/>
      <c r="H39" s="49"/>
      <c r="I39" s="49"/>
      <c r="J39" s="49"/>
      <c r="K39" s="49"/>
      <c r="L39" s="49"/>
    </row>
    <row r="40" spans="1:12" x14ac:dyDescent="0.2">
      <c r="A40" s="49"/>
      <c r="B40" s="46"/>
      <c r="C40" s="49"/>
      <c r="D40" s="49"/>
      <c r="E40" s="50"/>
      <c r="F40" s="49"/>
      <c r="G40" s="27"/>
      <c r="H40" s="49"/>
      <c r="I40" s="49"/>
      <c r="J40" s="49"/>
      <c r="K40" s="49"/>
      <c r="L40" s="49"/>
    </row>
    <row r="41" spans="1:12" x14ac:dyDescent="0.2">
      <c r="A41" s="49"/>
      <c r="B41" s="46"/>
      <c r="C41" s="49"/>
      <c r="D41" s="49"/>
      <c r="E41" s="50"/>
      <c r="F41" s="49"/>
      <c r="G41" s="27"/>
      <c r="H41" s="49"/>
      <c r="I41" s="49"/>
      <c r="J41" s="49"/>
      <c r="K41" s="49"/>
      <c r="L41" s="49"/>
    </row>
    <row r="42" spans="1:12" x14ac:dyDescent="0.2">
      <c r="A42" s="49"/>
      <c r="B42" s="46"/>
      <c r="C42" s="49"/>
      <c r="D42" s="49"/>
      <c r="E42" s="50"/>
      <c r="F42" s="49"/>
      <c r="G42" s="27"/>
      <c r="H42" s="49"/>
      <c r="I42" s="49"/>
      <c r="J42" s="49"/>
      <c r="K42" s="49"/>
      <c r="L42" s="49"/>
    </row>
    <row r="43" spans="1:12" x14ac:dyDescent="0.2">
      <c r="A43" s="49"/>
      <c r="B43" s="46"/>
      <c r="C43" s="49"/>
      <c r="D43" s="49"/>
      <c r="E43" s="50"/>
      <c r="F43" s="49"/>
      <c r="G43" s="27"/>
      <c r="H43" s="49"/>
      <c r="I43" s="49"/>
      <c r="J43" s="49"/>
      <c r="K43" s="49"/>
      <c r="L43" s="49"/>
    </row>
    <row r="44" spans="1:12" x14ac:dyDescent="0.2">
      <c r="A44" s="49"/>
      <c r="B44" s="46"/>
      <c r="C44" s="49"/>
      <c r="D44" s="49"/>
      <c r="E44" s="50"/>
      <c r="F44" s="49"/>
      <c r="G44" s="27"/>
      <c r="H44" s="49"/>
      <c r="I44" s="49"/>
      <c r="J44" s="49"/>
      <c r="K44" s="49"/>
      <c r="L44" s="49"/>
    </row>
    <row r="45" spans="1:12" x14ac:dyDescent="0.2">
      <c r="A45" s="49"/>
      <c r="B45" s="46"/>
      <c r="C45" s="49"/>
      <c r="D45" s="49"/>
      <c r="E45" s="50"/>
      <c r="F45" s="49"/>
      <c r="G45" s="27"/>
      <c r="H45" s="49"/>
      <c r="I45" s="49"/>
      <c r="J45" s="49"/>
      <c r="K45" s="49"/>
      <c r="L45" s="49"/>
    </row>
    <row r="46" spans="1:12" x14ac:dyDescent="0.2">
      <c r="A46" s="49"/>
      <c r="B46" s="46"/>
      <c r="C46" s="49"/>
      <c r="D46" s="49"/>
      <c r="E46" s="50"/>
      <c r="F46" s="49"/>
      <c r="G46" s="27"/>
      <c r="H46" s="49"/>
      <c r="I46" s="49"/>
      <c r="J46" s="49"/>
      <c r="K46" s="49"/>
      <c r="L46" s="49"/>
    </row>
    <row r="47" spans="1:12" x14ac:dyDescent="0.2">
      <c r="A47" s="49"/>
      <c r="B47" s="46"/>
      <c r="C47" s="49"/>
      <c r="D47" s="49"/>
      <c r="E47" s="50"/>
      <c r="F47" s="49"/>
      <c r="G47" s="27"/>
      <c r="H47" s="49"/>
      <c r="I47" s="49"/>
      <c r="J47" s="49"/>
      <c r="K47" s="49"/>
      <c r="L47" s="49"/>
    </row>
    <row r="48" spans="1:12" x14ac:dyDescent="0.2">
      <c r="A48" s="49"/>
      <c r="B48" s="46"/>
      <c r="C48" s="49"/>
      <c r="D48" s="49"/>
      <c r="E48" s="50"/>
      <c r="F48" s="49"/>
      <c r="G48" s="27"/>
      <c r="H48" s="49"/>
      <c r="I48" s="49"/>
      <c r="J48" s="49"/>
      <c r="K48" s="49"/>
      <c r="L48" s="49"/>
    </row>
    <row r="49" spans="1:12" x14ac:dyDescent="0.2">
      <c r="A49" s="49"/>
      <c r="B49" s="46"/>
      <c r="C49" s="49"/>
      <c r="D49" s="49"/>
      <c r="E49" s="50"/>
      <c r="F49" s="49"/>
      <c r="G49" s="27"/>
      <c r="H49" s="49"/>
      <c r="I49" s="49"/>
      <c r="J49" s="49"/>
      <c r="K49" s="49"/>
      <c r="L49" s="49"/>
    </row>
    <row r="50" spans="1:12" x14ac:dyDescent="0.2">
      <c r="A50" s="49"/>
      <c r="B50" s="46"/>
      <c r="C50" s="49"/>
      <c r="D50" s="49"/>
      <c r="E50" s="50"/>
      <c r="F50" s="49"/>
      <c r="G50" s="27"/>
      <c r="H50" s="49"/>
      <c r="I50" s="49"/>
      <c r="J50" s="49"/>
      <c r="K50" s="49"/>
      <c r="L50" s="49"/>
    </row>
    <row r="51" spans="1:12" x14ac:dyDescent="0.2">
      <c r="A51" s="49"/>
      <c r="B51" s="46"/>
      <c r="C51" s="49"/>
      <c r="D51" s="49"/>
      <c r="E51" s="50"/>
      <c r="F51" s="49"/>
      <c r="G51" s="27"/>
      <c r="H51" s="49"/>
      <c r="I51" s="49"/>
      <c r="J51" s="49"/>
      <c r="K51" s="49"/>
      <c r="L51" s="49"/>
    </row>
    <row r="52" spans="1:12" x14ac:dyDescent="0.2">
      <c r="A52" s="49"/>
      <c r="B52" s="46"/>
      <c r="C52" s="49"/>
      <c r="D52" s="49"/>
      <c r="E52" s="50"/>
      <c r="F52" s="49"/>
      <c r="G52" s="27"/>
      <c r="H52" s="49"/>
      <c r="I52" s="49"/>
      <c r="J52" s="49"/>
      <c r="K52" s="49"/>
      <c r="L52" s="49"/>
    </row>
    <row r="53" spans="1:12" x14ac:dyDescent="0.2">
      <c r="A53" s="49"/>
      <c r="B53" s="46"/>
      <c r="C53" s="49"/>
      <c r="D53" s="49"/>
      <c r="E53" s="50"/>
      <c r="F53" s="49"/>
      <c r="G53" s="27"/>
      <c r="H53" s="49"/>
      <c r="I53" s="49"/>
      <c r="J53" s="49"/>
      <c r="K53" s="49"/>
      <c r="L53" s="49"/>
    </row>
    <row r="54" spans="1:12" x14ac:dyDescent="0.2">
      <c r="A54" s="49"/>
      <c r="B54" s="46"/>
      <c r="C54" s="49"/>
      <c r="D54" s="49"/>
      <c r="E54" s="50"/>
      <c r="F54" s="49"/>
      <c r="G54" s="27"/>
      <c r="H54" s="49"/>
      <c r="I54" s="49"/>
      <c r="J54" s="49"/>
      <c r="K54" s="49"/>
      <c r="L54" s="49"/>
    </row>
    <row r="55" spans="1:12" x14ac:dyDescent="0.2">
      <c r="A55" s="49"/>
      <c r="B55" s="46"/>
      <c r="C55" s="49"/>
      <c r="D55" s="49"/>
      <c r="E55" s="50"/>
      <c r="F55" s="49"/>
      <c r="G55" s="27"/>
      <c r="H55" s="49"/>
      <c r="I55" s="49"/>
      <c r="J55" s="49"/>
      <c r="K55" s="49"/>
      <c r="L55" s="49"/>
    </row>
    <row r="56" spans="1:12" x14ac:dyDescent="0.2">
      <c r="A56" s="49"/>
      <c r="B56" s="46"/>
      <c r="C56" s="49"/>
      <c r="D56" s="49"/>
      <c r="E56" s="50"/>
      <c r="F56" s="49"/>
      <c r="G56" s="27"/>
      <c r="H56" s="49"/>
      <c r="I56" s="49"/>
      <c r="J56" s="49"/>
      <c r="K56" s="49"/>
      <c r="L56" s="49"/>
    </row>
    <row r="57" spans="1:12" x14ac:dyDescent="0.2">
      <c r="A57" s="49"/>
      <c r="B57" s="46"/>
      <c r="C57" s="49"/>
      <c r="D57" s="49"/>
      <c r="E57" s="50"/>
      <c r="F57" s="49"/>
      <c r="G57" s="27"/>
      <c r="H57" s="49"/>
      <c r="I57" s="49"/>
      <c r="J57" s="49"/>
      <c r="K57" s="49"/>
      <c r="L57" s="49"/>
    </row>
    <row r="58" spans="1:12" x14ac:dyDescent="0.2">
      <c r="A58" s="49"/>
      <c r="B58" s="46"/>
      <c r="C58" s="49"/>
      <c r="D58" s="49"/>
      <c r="E58" s="50"/>
      <c r="F58" s="49"/>
      <c r="G58" s="27"/>
      <c r="H58" s="49"/>
      <c r="I58" s="49"/>
      <c r="J58" s="49"/>
      <c r="K58" s="49"/>
      <c r="L58" s="49"/>
    </row>
    <row r="59" spans="1:12" x14ac:dyDescent="0.2">
      <c r="A59" s="49"/>
      <c r="B59" s="46"/>
      <c r="C59" s="49"/>
      <c r="D59" s="49"/>
      <c r="E59" s="50"/>
      <c r="F59" s="49"/>
      <c r="G59" s="27"/>
      <c r="H59" s="49"/>
      <c r="I59" s="49"/>
      <c r="J59" s="49"/>
      <c r="K59" s="49"/>
      <c r="L59" s="49"/>
    </row>
    <row r="60" spans="1:12" x14ac:dyDescent="0.2">
      <c r="A60" s="49"/>
      <c r="B60" s="46"/>
      <c r="C60" s="49"/>
      <c r="D60" s="49"/>
      <c r="E60" s="50"/>
      <c r="F60" s="49"/>
      <c r="G60" s="27"/>
      <c r="H60" s="49"/>
      <c r="I60" s="49"/>
      <c r="J60" s="49"/>
      <c r="K60" s="49"/>
      <c r="L60" s="49"/>
    </row>
    <row r="61" spans="1:12" x14ac:dyDescent="0.2">
      <c r="A61" s="49"/>
      <c r="B61" s="46"/>
      <c r="C61" s="49"/>
      <c r="D61" s="49"/>
      <c r="E61" s="50"/>
      <c r="F61" s="49"/>
      <c r="G61" s="27"/>
      <c r="H61" s="49"/>
      <c r="I61" s="49"/>
      <c r="J61" s="49"/>
      <c r="K61" s="49"/>
      <c r="L61" s="49"/>
    </row>
    <row r="62" spans="1:12" x14ac:dyDescent="0.2">
      <c r="A62" s="49"/>
      <c r="B62" s="46"/>
      <c r="C62" s="49"/>
      <c r="D62" s="49"/>
      <c r="E62" s="50"/>
      <c r="F62" s="49"/>
      <c r="G62" s="27"/>
      <c r="H62" s="49"/>
      <c r="I62" s="49"/>
      <c r="J62" s="49"/>
      <c r="K62" s="49"/>
      <c r="L62" s="49"/>
    </row>
    <row r="63" spans="1:12" x14ac:dyDescent="0.2">
      <c r="A63" s="49"/>
      <c r="B63" s="46"/>
      <c r="C63" s="49"/>
      <c r="D63" s="49"/>
      <c r="E63" s="50"/>
      <c r="F63" s="49"/>
      <c r="G63" s="27"/>
      <c r="H63" s="49"/>
      <c r="I63" s="49"/>
      <c r="J63" s="49"/>
      <c r="K63" s="49"/>
      <c r="L63" s="49"/>
    </row>
    <row r="64" spans="1:12" x14ac:dyDescent="0.2">
      <c r="A64" s="49"/>
      <c r="B64" s="46"/>
      <c r="C64" s="49"/>
      <c r="D64" s="49"/>
      <c r="E64" s="50"/>
      <c r="F64" s="49"/>
      <c r="G64" s="27"/>
      <c r="H64" s="49"/>
      <c r="I64" s="49"/>
      <c r="J64" s="49"/>
      <c r="K64" s="49"/>
      <c r="L64" s="49"/>
    </row>
    <row r="65" spans="1:12" x14ac:dyDescent="0.2">
      <c r="A65" s="49"/>
      <c r="B65" s="46"/>
      <c r="C65" s="49"/>
      <c r="D65" s="49"/>
      <c r="E65" s="50"/>
      <c r="F65" s="49"/>
      <c r="G65" s="27"/>
      <c r="H65" s="49"/>
      <c r="I65" s="49"/>
      <c r="J65" s="49"/>
      <c r="K65" s="49"/>
      <c r="L65" s="49"/>
    </row>
    <row r="66" spans="1:12" x14ac:dyDescent="0.2">
      <c r="A66" s="49"/>
      <c r="B66" s="46"/>
      <c r="C66" s="49"/>
      <c r="D66" s="49"/>
      <c r="E66" s="50"/>
      <c r="F66" s="49"/>
      <c r="G66" s="27"/>
      <c r="H66" s="49"/>
      <c r="I66" s="49"/>
      <c r="J66" s="49"/>
      <c r="K66" s="49"/>
      <c r="L66" s="49"/>
    </row>
    <row r="67" spans="1:12" x14ac:dyDescent="0.2">
      <c r="A67" s="49"/>
      <c r="B67" s="46"/>
      <c r="C67" s="49"/>
      <c r="D67" s="49"/>
      <c r="E67" s="50"/>
      <c r="F67" s="49"/>
      <c r="G67" s="27"/>
      <c r="H67" s="49"/>
      <c r="I67" s="49"/>
      <c r="J67" s="49"/>
      <c r="K67" s="49"/>
      <c r="L67" s="49"/>
    </row>
    <row r="68" spans="1:12" x14ac:dyDescent="0.2">
      <c r="A68" s="49"/>
      <c r="B68" s="46"/>
      <c r="C68" s="49"/>
      <c r="D68" s="49"/>
      <c r="E68" s="50"/>
      <c r="F68" s="49"/>
      <c r="G68" s="27"/>
      <c r="H68" s="49"/>
      <c r="I68" s="49"/>
      <c r="J68" s="49"/>
      <c r="K68" s="49"/>
      <c r="L68" s="49"/>
    </row>
    <row r="69" spans="1:12" x14ac:dyDescent="0.2">
      <c r="A69" s="49"/>
      <c r="B69" s="46"/>
      <c r="C69" s="49"/>
      <c r="D69" s="49"/>
      <c r="E69" s="50"/>
      <c r="F69" s="49"/>
      <c r="G69" s="27"/>
      <c r="H69" s="49"/>
      <c r="I69" s="49"/>
      <c r="J69" s="49"/>
      <c r="K69" s="49"/>
      <c r="L69" s="49"/>
    </row>
    <row r="70" spans="1:12" x14ac:dyDescent="0.2">
      <c r="A70" s="49"/>
      <c r="B70" s="46"/>
      <c r="C70" s="49"/>
      <c r="D70" s="49"/>
      <c r="E70" s="50"/>
      <c r="F70" s="49"/>
      <c r="G70" s="27"/>
      <c r="H70" s="49"/>
      <c r="I70" s="49"/>
      <c r="J70" s="49"/>
      <c r="K70" s="49"/>
      <c r="L70" s="49"/>
    </row>
    <row r="71" spans="1:12" x14ac:dyDescent="0.2">
      <c r="A71" s="49"/>
      <c r="B71" s="46"/>
      <c r="C71" s="49"/>
      <c r="D71" s="49"/>
      <c r="E71" s="50"/>
      <c r="F71" s="49"/>
      <c r="G71" s="27"/>
      <c r="H71" s="49"/>
      <c r="I71" s="49"/>
      <c r="J71" s="49"/>
      <c r="K71" s="49"/>
      <c r="L71" s="49"/>
    </row>
    <row r="72" spans="1:12" x14ac:dyDescent="0.2">
      <c r="A72" s="49"/>
      <c r="B72" s="46"/>
      <c r="C72" s="49"/>
      <c r="D72" s="49"/>
      <c r="E72" s="50"/>
      <c r="F72" s="49"/>
      <c r="G72" s="27"/>
      <c r="H72" s="49"/>
      <c r="I72" s="49"/>
      <c r="J72" s="49"/>
      <c r="K72" s="49"/>
      <c r="L72" s="49"/>
    </row>
    <row r="73" spans="1:12" x14ac:dyDescent="0.2">
      <c r="A73" s="49"/>
      <c r="B73" s="46"/>
      <c r="C73" s="49"/>
      <c r="D73" s="49"/>
      <c r="E73" s="50"/>
      <c r="F73" s="49"/>
      <c r="G73" s="27"/>
      <c r="H73" s="49"/>
      <c r="I73" s="49"/>
      <c r="J73" s="49"/>
      <c r="K73" s="49"/>
      <c r="L73" s="49"/>
    </row>
    <row r="74" spans="1:12" x14ac:dyDescent="0.2">
      <c r="A74" s="49"/>
      <c r="B74" s="46"/>
      <c r="C74" s="49"/>
      <c r="D74" s="49"/>
      <c r="E74" s="50"/>
      <c r="F74" s="49"/>
      <c r="G74" s="27"/>
      <c r="H74" s="49"/>
      <c r="I74" s="49"/>
      <c r="J74" s="49"/>
      <c r="K74" s="49"/>
      <c r="L74" s="49"/>
    </row>
    <row r="75" spans="1:12" x14ac:dyDescent="0.2">
      <c r="A75" s="49"/>
      <c r="B75" s="46"/>
      <c r="C75" s="49"/>
      <c r="D75" s="49"/>
      <c r="E75" s="50"/>
      <c r="F75" s="49"/>
      <c r="G75" s="27"/>
      <c r="H75" s="49"/>
      <c r="I75" s="49"/>
      <c r="J75" s="49"/>
      <c r="K75" s="49"/>
      <c r="L75" s="49"/>
    </row>
    <row r="76" spans="1:12" x14ac:dyDescent="0.2">
      <c r="A76" s="49"/>
      <c r="B76" s="46"/>
      <c r="C76" s="49"/>
      <c r="D76" s="49"/>
      <c r="E76" s="50"/>
      <c r="F76" s="49"/>
      <c r="G76" s="27"/>
      <c r="H76" s="49"/>
      <c r="I76" s="49"/>
      <c r="J76" s="49"/>
      <c r="K76" s="49"/>
      <c r="L76" s="49"/>
    </row>
    <row r="77" spans="1:12" x14ac:dyDescent="0.2">
      <c r="A77" s="49"/>
      <c r="B77" s="46"/>
      <c r="C77" s="49"/>
      <c r="D77" s="49"/>
      <c r="E77" s="50"/>
      <c r="F77" s="49"/>
      <c r="G77" s="27"/>
      <c r="H77" s="49"/>
      <c r="I77" s="49"/>
      <c r="J77" s="49"/>
      <c r="K77" s="49"/>
      <c r="L77" s="49"/>
    </row>
    <row r="78" spans="1:12" x14ac:dyDescent="0.2">
      <c r="A78" s="49"/>
      <c r="B78" s="46"/>
      <c r="C78" s="49"/>
      <c r="D78" s="49"/>
      <c r="E78" s="50"/>
      <c r="F78" s="49"/>
      <c r="G78" s="27"/>
      <c r="H78" s="49"/>
      <c r="I78" s="49"/>
      <c r="J78" s="49"/>
      <c r="K78" s="49"/>
      <c r="L78" s="49"/>
    </row>
    <row r="79" spans="1:12" x14ac:dyDescent="0.2">
      <c r="A79" s="49"/>
      <c r="B79" s="46"/>
      <c r="C79" s="49"/>
      <c r="D79" s="49"/>
      <c r="E79" s="50"/>
      <c r="F79" s="49"/>
      <c r="G79" s="27"/>
      <c r="H79" s="49"/>
      <c r="I79" s="49"/>
      <c r="J79" s="49"/>
      <c r="K79" s="49"/>
      <c r="L79" s="49"/>
    </row>
    <row r="80" spans="1:12" x14ac:dyDescent="0.2">
      <c r="A80" s="49"/>
      <c r="B80" s="46"/>
      <c r="C80" s="49"/>
      <c r="D80" s="49"/>
      <c r="E80" s="50"/>
      <c r="F80" s="49"/>
      <c r="G80" s="27"/>
      <c r="H80" s="49"/>
      <c r="I80" s="49"/>
      <c r="J80" s="49"/>
      <c r="K80" s="49"/>
      <c r="L80" s="49"/>
    </row>
    <row r="81" spans="1:12" x14ac:dyDescent="0.2">
      <c r="A81" s="49"/>
      <c r="B81" s="46"/>
      <c r="C81" s="49"/>
      <c r="D81" s="49"/>
      <c r="E81" s="50"/>
      <c r="F81" s="49"/>
      <c r="G81" s="27"/>
      <c r="H81" s="49"/>
      <c r="I81" s="49"/>
      <c r="J81" s="49"/>
      <c r="K81" s="49"/>
      <c r="L81" s="49"/>
    </row>
    <row r="82" spans="1:12" x14ac:dyDescent="0.2">
      <c r="A82" s="49"/>
      <c r="B82" s="46"/>
      <c r="C82" s="49"/>
      <c r="D82" s="49"/>
      <c r="E82" s="50"/>
      <c r="F82" s="49"/>
      <c r="G82" s="27"/>
      <c r="H82" s="49"/>
      <c r="I82" s="49"/>
      <c r="J82" s="49"/>
      <c r="K82" s="49"/>
      <c r="L82" s="49"/>
    </row>
    <row r="83" spans="1:12" x14ac:dyDescent="0.2">
      <c r="A83" s="49"/>
      <c r="B83" s="46"/>
      <c r="C83" s="49"/>
      <c r="D83" s="49"/>
      <c r="E83" s="50"/>
      <c r="F83" s="49"/>
      <c r="G83" s="27"/>
      <c r="H83" s="49"/>
      <c r="I83" s="49"/>
      <c r="J83" s="49"/>
      <c r="K83" s="49"/>
      <c r="L83" s="49"/>
    </row>
    <row r="84" spans="1:12" x14ac:dyDescent="0.2">
      <c r="B84" s="48"/>
      <c r="E84" s="43"/>
    </row>
    <row r="85" spans="1:12" x14ac:dyDescent="0.2">
      <c r="E85" s="43"/>
    </row>
    <row r="86" spans="1:12" x14ac:dyDescent="0.2">
      <c r="E86" s="43"/>
    </row>
    <row r="87" spans="1:12" x14ac:dyDescent="0.2">
      <c r="E87" s="43"/>
    </row>
    <row r="88" spans="1:12" x14ac:dyDescent="0.2">
      <c r="E88" s="43"/>
    </row>
    <row r="89" spans="1:12" x14ac:dyDescent="0.2">
      <c r="E89" s="43"/>
    </row>
    <row r="90" spans="1:12" x14ac:dyDescent="0.2">
      <c r="E90" s="43"/>
    </row>
    <row r="91" spans="1:12" x14ac:dyDescent="0.2">
      <c r="E91" s="43"/>
    </row>
    <row r="92" spans="1:12" x14ac:dyDescent="0.2">
      <c r="E92" s="43"/>
    </row>
    <row r="93" spans="1:12" x14ac:dyDescent="0.2">
      <c r="E93" s="43"/>
    </row>
    <row r="94" spans="1:12" x14ac:dyDescent="0.2">
      <c r="E94" s="43"/>
    </row>
    <row r="95" spans="1:12" x14ac:dyDescent="0.2">
      <c r="E95" s="43"/>
    </row>
    <row r="96" spans="1:12" x14ac:dyDescent="0.2">
      <c r="E96" s="43"/>
    </row>
    <row r="97" spans="5:5" x14ac:dyDescent="0.2">
      <c r="E97" s="43"/>
    </row>
    <row r="98" spans="5:5" x14ac:dyDescent="0.2">
      <c r="E98" s="43"/>
    </row>
    <row r="99" spans="5:5" x14ac:dyDescent="0.2">
      <c r="E99" s="43"/>
    </row>
    <row r="100" spans="5:5" x14ac:dyDescent="0.2">
      <c r="E100" s="43"/>
    </row>
    <row r="101" spans="5:5" x14ac:dyDescent="0.2">
      <c r="E101" s="43"/>
    </row>
    <row r="102" spans="5:5" x14ac:dyDescent="0.2">
      <c r="E102" s="43"/>
    </row>
    <row r="103" spans="5:5" x14ac:dyDescent="0.2">
      <c r="E103" s="43"/>
    </row>
    <row r="104" spans="5:5" x14ac:dyDescent="0.2">
      <c r="E104" s="43"/>
    </row>
    <row r="105" spans="5:5" x14ac:dyDescent="0.2">
      <c r="E105" s="43"/>
    </row>
    <row r="106" spans="5:5" x14ac:dyDescent="0.2">
      <c r="E106" s="43"/>
    </row>
    <row r="107" spans="5:5" x14ac:dyDescent="0.2">
      <c r="E107" s="43"/>
    </row>
    <row r="108" spans="5:5" x14ac:dyDescent="0.2">
      <c r="E108" s="43"/>
    </row>
    <row r="109" spans="5:5" x14ac:dyDescent="0.2">
      <c r="E109" s="43"/>
    </row>
    <row r="110" spans="5:5" x14ac:dyDescent="0.2">
      <c r="E110" s="43"/>
    </row>
    <row r="111" spans="5:5" x14ac:dyDescent="0.2">
      <c r="E111" s="43"/>
    </row>
    <row r="112" spans="5:5" x14ac:dyDescent="0.2">
      <c r="E112" s="43"/>
    </row>
    <row r="113" spans="5:5" x14ac:dyDescent="0.2">
      <c r="E113" s="43"/>
    </row>
    <row r="114" spans="5:5" x14ac:dyDescent="0.2">
      <c r="E114" s="43"/>
    </row>
    <row r="115" spans="5:5" x14ac:dyDescent="0.2">
      <c r="E115" s="43"/>
    </row>
    <row r="116" spans="5:5" x14ac:dyDescent="0.2">
      <c r="E116" s="43"/>
    </row>
    <row r="117" spans="5:5" x14ac:dyDescent="0.2">
      <c r="E117" s="43"/>
    </row>
    <row r="118" spans="5:5" x14ac:dyDescent="0.2">
      <c r="E118" s="43"/>
    </row>
    <row r="119" spans="5:5" x14ac:dyDescent="0.2">
      <c r="E119" s="43"/>
    </row>
    <row r="120" spans="5:5" x14ac:dyDescent="0.2">
      <c r="E120" s="43"/>
    </row>
    <row r="121" spans="5:5" x14ac:dyDescent="0.2">
      <c r="E121" s="43"/>
    </row>
    <row r="122" spans="5:5" x14ac:dyDescent="0.2">
      <c r="E122" s="43"/>
    </row>
    <row r="123" spans="5:5" x14ac:dyDescent="0.2">
      <c r="E123" s="43"/>
    </row>
    <row r="124" spans="5:5" x14ac:dyDescent="0.2">
      <c r="E124" s="43"/>
    </row>
    <row r="125" spans="5:5" x14ac:dyDescent="0.2">
      <c r="E125" s="43"/>
    </row>
    <row r="126" spans="5:5" x14ac:dyDescent="0.2">
      <c r="E126" s="43"/>
    </row>
    <row r="127" spans="5:5" x14ac:dyDescent="0.2">
      <c r="E127" s="43"/>
    </row>
    <row r="128" spans="5:5" x14ac:dyDescent="0.2">
      <c r="E128" s="43"/>
    </row>
    <row r="129" spans="5:5" x14ac:dyDescent="0.2">
      <c r="E129" s="43"/>
    </row>
    <row r="130" spans="5:5" x14ac:dyDescent="0.2">
      <c r="E130" s="43"/>
    </row>
    <row r="131" spans="5:5" x14ac:dyDescent="0.2">
      <c r="E131" s="43"/>
    </row>
    <row r="132" spans="5:5" x14ac:dyDescent="0.2">
      <c r="E132" s="43"/>
    </row>
    <row r="133" spans="5:5" x14ac:dyDescent="0.2">
      <c r="E133" s="43"/>
    </row>
    <row r="134" spans="5:5" x14ac:dyDescent="0.2">
      <c r="E134" s="43"/>
    </row>
    <row r="135" spans="5:5" x14ac:dyDescent="0.2">
      <c r="E135" s="43"/>
    </row>
    <row r="136" spans="5:5" x14ac:dyDescent="0.2">
      <c r="E136" s="43"/>
    </row>
    <row r="137" spans="5:5" x14ac:dyDescent="0.2">
      <c r="E137" s="43"/>
    </row>
    <row r="138" spans="5:5" x14ac:dyDescent="0.2">
      <c r="E138" s="43"/>
    </row>
    <row r="139" spans="5:5" x14ac:dyDescent="0.2">
      <c r="E139" s="43"/>
    </row>
    <row r="140" spans="5:5" x14ac:dyDescent="0.2">
      <c r="E140" s="43"/>
    </row>
    <row r="141" spans="5:5" x14ac:dyDescent="0.2">
      <c r="E141" s="43"/>
    </row>
    <row r="142" spans="5:5" x14ac:dyDescent="0.2">
      <c r="E142" s="43"/>
    </row>
    <row r="143" spans="5:5" x14ac:dyDescent="0.2">
      <c r="E143" s="43"/>
    </row>
    <row r="144" spans="5:5" x14ac:dyDescent="0.2">
      <c r="E144" s="43"/>
    </row>
    <row r="145" spans="5:5" x14ac:dyDescent="0.2">
      <c r="E145" s="43"/>
    </row>
    <row r="146" spans="5:5" x14ac:dyDescent="0.2">
      <c r="E146" s="43"/>
    </row>
    <row r="147" spans="5:5" x14ac:dyDescent="0.2">
      <c r="E147" s="43"/>
    </row>
    <row r="148" spans="5:5" x14ac:dyDescent="0.2">
      <c r="E148" s="43"/>
    </row>
    <row r="149" spans="5:5" x14ac:dyDescent="0.2">
      <c r="E149" s="43"/>
    </row>
    <row r="150" spans="5:5" x14ac:dyDescent="0.2">
      <c r="E150" s="43"/>
    </row>
    <row r="151" spans="5:5" x14ac:dyDescent="0.2">
      <c r="E151" s="43"/>
    </row>
    <row r="152" spans="5:5" x14ac:dyDescent="0.2">
      <c r="E152" s="43"/>
    </row>
    <row r="153" spans="5:5" x14ac:dyDescent="0.2">
      <c r="E153" s="43"/>
    </row>
    <row r="154" spans="5:5" x14ac:dyDescent="0.2">
      <c r="E154" s="43"/>
    </row>
    <row r="155" spans="5:5" x14ac:dyDescent="0.2">
      <c r="E155" s="43"/>
    </row>
    <row r="156" spans="5:5" x14ac:dyDescent="0.2">
      <c r="E156" s="43"/>
    </row>
    <row r="157" spans="5:5" x14ac:dyDescent="0.2">
      <c r="E157" s="43"/>
    </row>
    <row r="158" spans="5:5" x14ac:dyDescent="0.2">
      <c r="E158" s="43"/>
    </row>
    <row r="159" spans="5:5" x14ac:dyDescent="0.2">
      <c r="E159" s="43"/>
    </row>
    <row r="160" spans="5:5" x14ac:dyDescent="0.2">
      <c r="E160" s="43"/>
    </row>
    <row r="161" spans="5:5" x14ac:dyDescent="0.2">
      <c r="E161" s="43"/>
    </row>
    <row r="162" spans="5:5" x14ac:dyDescent="0.2">
      <c r="E162" s="43"/>
    </row>
    <row r="163" spans="5:5" x14ac:dyDescent="0.2">
      <c r="E163" s="43"/>
    </row>
    <row r="164" spans="5:5" x14ac:dyDescent="0.2">
      <c r="E164" s="43"/>
    </row>
    <row r="165" spans="5:5" x14ac:dyDescent="0.2">
      <c r="E165" s="43"/>
    </row>
    <row r="166" spans="5:5" x14ac:dyDescent="0.2">
      <c r="E166" s="43"/>
    </row>
    <row r="167" spans="5:5" x14ac:dyDescent="0.2">
      <c r="E167" s="43"/>
    </row>
    <row r="168" spans="5:5" x14ac:dyDescent="0.2">
      <c r="E168" s="43"/>
    </row>
    <row r="169" spans="5:5" x14ac:dyDescent="0.2">
      <c r="E169" s="43"/>
    </row>
    <row r="170" spans="5:5" x14ac:dyDescent="0.2">
      <c r="E170" s="43"/>
    </row>
    <row r="171" spans="5:5" x14ac:dyDescent="0.2">
      <c r="E171" s="43"/>
    </row>
    <row r="172" spans="5:5" x14ac:dyDescent="0.2">
      <c r="E172" s="43"/>
    </row>
    <row r="173" spans="5:5" x14ac:dyDescent="0.2">
      <c r="E173" s="43"/>
    </row>
    <row r="174" spans="5:5" x14ac:dyDescent="0.2">
      <c r="E174" s="43"/>
    </row>
    <row r="175" spans="5:5" x14ac:dyDescent="0.2">
      <c r="E175" s="43"/>
    </row>
    <row r="176" spans="5:5" x14ac:dyDescent="0.2">
      <c r="E176" s="43"/>
    </row>
    <row r="177" spans="5:5" x14ac:dyDescent="0.2">
      <c r="E177" s="43"/>
    </row>
  </sheetData>
  <mergeCells count="14">
    <mergeCell ref="A1:A3"/>
    <mergeCell ref="C1:C3"/>
    <mergeCell ref="E1:F1"/>
    <mergeCell ref="E2:F2"/>
    <mergeCell ref="G1:H1"/>
    <mergeCell ref="G2:H2"/>
    <mergeCell ref="B1:B3"/>
    <mergeCell ref="S1:S3"/>
    <mergeCell ref="I1:J1"/>
    <mergeCell ref="I2:J2"/>
    <mergeCell ref="D1:D3"/>
    <mergeCell ref="M1:N2"/>
    <mergeCell ref="K1:L1"/>
    <mergeCell ref="K2:L2"/>
  </mergeCells>
  <pageMargins left="0.31496062992125984" right="0.1968503937007874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view="pageBreakPreview" zoomScaleSheetLayoutView="100" workbookViewId="0">
      <selection activeCell="D6" sqref="D6:J6"/>
    </sheetView>
  </sheetViews>
  <sheetFormatPr defaultColWidth="2.7109375" defaultRowHeight="12.75" customHeight="1" x14ac:dyDescent="0.2"/>
  <cols>
    <col min="1" max="1" width="1.42578125" style="5" customWidth="1"/>
    <col min="2" max="37" width="2.5703125" style="5" customWidth="1"/>
    <col min="38" max="38" width="2.42578125" style="5" customWidth="1"/>
    <col min="39" max="39" width="1.7109375" style="5" customWidth="1"/>
    <col min="40" max="16384" width="2.7109375" style="6"/>
  </cols>
  <sheetData>
    <row r="1" spans="1:39" s="5" customFormat="1" ht="39.75" customHeight="1" x14ac:dyDescent="0.2">
      <c r="B1" s="119" t="s">
        <v>9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</row>
    <row r="2" spans="1:39" ht="4.5" customHeight="1" x14ac:dyDescent="0.2"/>
    <row r="3" spans="1:39" s="9" customFormat="1" ht="12.75" customHeight="1" x14ac:dyDescent="0.2">
      <c r="A3" s="8"/>
      <c r="B3" s="115" t="s">
        <v>40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20" t="s">
        <v>10</v>
      </c>
      <c r="U3" s="120"/>
      <c r="V3" s="120"/>
      <c r="W3" s="121">
        <v>48142736</v>
      </c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8"/>
    </row>
    <row r="4" spans="1:39" s="9" customFormat="1" ht="12.75" customHeight="1" x14ac:dyDescent="0.2">
      <c r="A4" s="8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22" t="s">
        <v>11</v>
      </c>
      <c r="U4" s="122"/>
      <c r="V4" s="122"/>
      <c r="W4" s="123" t="s">
        <v>39</v>
      </c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8"/>
    </row>
    <row r="5" spans="1:39" s="9" customFormat="1" ht="12.75" customHeight="1" x14ac:dyDescent="0.2">
      <c r="A5" s="8"/>
      <c r="B5" s="116" t="s">
        <v>12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22"/>
      <c r="U5" s="122"/>
      <c r="V5" s="122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8"/>
    </row>
    <row r="6" spans="1:39" s="9" customFormat="1" ht="12.75" customHeight="1" x14ac:dyDescent="0.2">
      <c r="A6" s="8"/>
      <c r="B6" s="124" t="s">
        <v>13</v>
      </c>
      <c r="C6" s="124"/>
      <c r="D6" s="125">
        <v>32619452284</v>
      </c>
      <c r="E6" s="125"/>
      <c r="F6" s="125"/>
      <c r="G6" s="125"/>
      <c r="H6" s="125"/>
      <c r="I6" s="125"/>
      <c r="J6" s="125"/>
      <c r="K6" s="124" t="s">
        <v>14</v>
      </c>
      <c r="L6" s="124"/>
      <c r="M6" s="126"/>
      <c r="N6" s="126"/>
      <c r="O6" s="126"/>
      <c r="P6" s="126"/>
      <c r="Q6" s="126"/>
      <c r="R6" s="126"/>
      <c r="S6" s="126"/>
      <c r="T6" s="122" t="s">
        <v>11</v>
      </c>
      <c r="U6" s="122"/>
      <c r="V6" s="122"/>
      <c r="W6" s="114" t="s">
        <v>38</v>
      </c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8"/>
    </row>
    <row r="7" spans="1:39" s="9" customFormat="1" ht="12.75" customHeight="1" x14ac:dyDescent="0.2">
      <c r="A7" s="8"/>
      <c r="B7" s="115" t="s">
        <v>37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22"/>
      <c r="U7" s="122"/>
      <c r="V7" s="122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8"/>
    </row>
    <row r="8" spans="1:39" s="9" customFormat="1" ht="12.75" customHeight="1" x14ac:dyDescent="0.2">
      <c r="A8" s="8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22"/>
      <c r="U8" s="122"/>
      <c r="V8" s="122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8"/>
    </row>
    <row r="9" spans="1:39" s="9" customFormat="1" ht="12.75" customHeight="1" x14ac:dyDescent="0.2">
      <c r="A9" s="8"/>
      <c r="B9" s="116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22"/>
      <c r="U9" s="122"/>
      <c r="V9" s="122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8"/>
    </row>
    <row r="10" spans="1:39" ht="6" customHeight="1" x14ac:dyDescent="0.2"/>
    <row r="11" spans="1:39" s="5" customFormat="1" ht="18.75" customHeight="1" thickBot="1" x14ac:dyDescent="0.25">
      <c r="B11" s="117" t="s">
        <v>41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</row>
    <row r="12" spans="1:39" ht="5.25" customHeight="1" x14ac:dyDescent="0.25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</row>
    <row r="13" spans="1:39" s="28" customFormat="1" ht="38.25" customHeight="1" x14ac:dyDescent="0.2">
      <c r="B13" s="101" t="s">
        <v>16</v>
      </c>
      <c r="C13" s="101"/>
      <c r="D13" s="101"/>
      <c r="E13" s="101"/>
      <c r="F13" s="101"/>
      <c r="G13" s="101"/>
      <c r="H13" s="102" t="s">
        <v>47</v>
      </c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</row>
    <row r="14" spans="1:39" s="28" customFormat="1" ht="6" customHeight="1" x14ac:dyDescent="0.2">
      <c r="A14" s="7"/>
      <c r="B14" s="24"/>
      <c r="C14" s="24"/>
      <c r="D14" s="24"/>
      <c r="E14" s="24"/>
      <c r="F14" s="24"/>
      <c r="G14" s="24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7"/>
    </row>
    <row r="15" spans="1:39" s="28" customFormat="1" ht="38.25" customHeight="1" x14ac:dyDescent="0.2">
      <c r="B15" s="101" t="s">
        <v>17</v>
      </c>
      <c r="C15" s="101"/>
      <c r="D15" s="101"/>
      <c r="E15" s="101"/>
      <c r="F15" s="101"/>
      <c r="G15" s="101"/>
      <c r="H15" s="102" t="str">
        <f>H13</f>
        <v>Индивидуальный предприниматель Соколов Дмитрий Александрович, ИНН 032619452284, ОГРНИП 314032715500010, дата регистрации 04.06.2014, 670009, Республика Бурятия, г. Улан-Удэ, ул. Балдынова, д.11, кв.2, тел.: 8(3012) 24-58-68</v>
      </c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</row>
    <row r="16" spans="1:39" ht="6" customHeight="1" x14ac:dyDescent="0.2">
      <c r="B16" s="25"/>
      <c r="C16" s="25"/>
      <c r="D16" s="25"/>
      <c r="E16" s="25"/>
      <c r="F16" s="25"/>
      <c r="G16" s="25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</row>
    <row r="17" spans="1:39" ht="37.5" customHeight="1" x14ac:dyDescent="0.2">
      <c r="A17" s="6"/>
      <c r="B17" s="101" t="s">
        <v>18</v>
      </c>
      <c r="C17" s="101"/>
      <c r="D17" s="101"/>
      <c r="E17" s="101"/>
      <c r="F17" s="101"/>
      <c r="G17" s="101"/>
      <c r="H17" s="102" t="s">
        <v>32</v>
      </c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6"/>
    </row>
    <row r="18" spans="1:39" ht="7.5" customHeight="1" x14ac:dyDescent="0.2">
      <c r="B18" s="25"/>
      <c r="C18" s="25"/>
      <c r="D18" s="25"/>
      <c r="E18" s="25"/>
      <c r="F18" s="25"/>
      <c r="G18" s="25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9" ht="39.75" customHeight="1" x14ac:dyDescent="0.2">
      <c r="A19" s="6"/>
      <c r="B19" s="101" t="s">
        <v>19</v>
      </c>
      <c r="C19" s="101"/>
      <c r="D19" s="101"/>
      <c r="E19" s="101"/>
      <c r="F19" s="101"/>
      <c r="G19" s="101"/>
      <c r="H19" s="102" t="str">
        <f>H17</f>
        <v>УФК по Республике Бурятия (ФКУ ИК-2 УФСИН России по Республике Бурятия), ИНН 0323109069, КПП 032301001, 670013, Республика Бурятия, г.Улан-Удэ, п.Южный, ул. Бограда, дом № 34 А</v>
      </c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6"/>
    </row>
    <row r="20" spans="1:39" ht="7.5" customHeight="1" thickBot="1" x14ac:dyDescent="0.25"/>
    <row r="21" spans="1:39" s="9" customFormat="1" ht="12.75" customHeight="1" x14ac:dyDescent="0.2">
      <c r="A21" s="8"/>
      <c r="B21" s="105" t="s">
        <v>20</v>
      </c>
      <c r="C21" s="106"/>
      <c r="D21" s="106" t="s">
        <v>21</v>
      </c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 t="s">
        <v>0</v>
      </c>
      <c r="Z21" s="106"/>
      <c r="AA21" s="106"/>
      <c r="AB21" s="106" t="s">
        <v>22</v>
      </c>
      <c r="AC21" s="106"/>
      <c r="AD21" s="106" t="s">
        <v>23</v>
      </c>
      <c r="AE21" s="106"/>
      <c r="AF21" s="106"/>
      <c r="AG21" s="106"/>
      <c r="AH21" s="106" t="s">
        <v>24</v>
      </c>
      <c r="AI21" s="106"/>
      <c r="AJ21" s="106"/>
      <c r="AK21" s="106"/>
      <c r="AL21" s="107"/>
      <c r="AM21" s="8"/>
    </row>
    <row r="22" spans="1:39" s="9" customFormat="1" thickBot="1" x14ac:dyDescent="0.25">
      <c r="B22" s="108" t="e">
        <f>Расчёт!#REF!</f>
        <v>#REF!</v>
      </c>
      <c r="C22" s="109"/>
      <c r="D22" s="110" t="e">
        <f>Расчёт!#REF!</f>
        <v>#REF!</v>
      </c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1" t="e">
        <f>Расчёт!#REF!</f>
        <v>#REF!</v>
      </c>
      <c r="Z22" s="111"/>
      <c r="AA22" s="111"/>
      <c r="AB22" s="112" t="e">
        <f>Расчёт!#REF!</f>
        <v>#REF!</v>
      </c>
      <c r="AC22" s="112"/>
      <c r="AD22" s="113" t="e">
        <f>Расчёт!#REF!</f>
        <v>#REF!</v>
      </c>
      <c r="AE22" s="113"/>
      <c r="AF22" s="113"/>
      <c r="AG22" s="113"/>
      <c r="AH22" s="103" t="e">
        <f>AD22*Y22</f>
        <v>#REF!</v>
      </c>
      <c r="AI22" s="103"/>
      <c r="AJ22" s="103"/>
      <c r="AK22" s="103"/>
      <c r="AL22" s="104"/>
    </row>
    <row r="23" spans="1:39" s="8" customFormat="1" ht="12" customHeight="1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1"/>
      <c r="AE23" s="12"/>
      <c r="AF23" s="12"/>
      <c r="AG23" s="12"/>
      <c r="AH23" s="11"/>
      <c r="AI23" s="12"/>
      <c r="AJ23" s="12"/>
      <c r="AK23" s="12"/>
      <c r="AL23" s="12"/>
    </row>
    <row r="24" spans="1:39" s="9" customFormat="1" ht="12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20"/>
      <c r="AC24" s="20"/>
      <c r="AE24" s="21"/>
      <c r="AF24" s="21"/>
      <c r="AG24" s="21" t="s">
        <v>25</v>
      </c>
      <c r="AH24" s="97" t="e">
        <f>SUM(AH22:AL22)</f>
        <v>#REF!</v>
      </c>
      <c r="AI24" s="97"/>
      <c r="AJ24" s="97"/>
      <c r="AK24" s="97"/>
      <c r="AL24" s="97"/>
      <c r="AM24" s="8"/>
    </row>
    <row r="25" spans="1:39" s="9" customFormat="1" ht="12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20"/>
      <c r="AC25" s="20"/>
      <c r="AD25" s="20"/>
      <c r="AE25" s="20"/>
      <c r="AF25" s="20"/>
      <c r="AG25" s="21" t="s">
        <v>26</v>
      </c>
      <c r="AH25" s="97" t="e">
        <f>ROUND(AH24-AH24/1.18,2)</f>
        <v>#REF!</v>
      </c>
      <c r="AI25" s="97"/>
      <c r="AJ25" s="97"/>
      <c r="AK25" s="97"/>
      <c r="AL25" s="97"/>
      <c r="AM25" s="8"/>
    </row>
    <row r="26" spans="1:39" s="9" customFormat="1" ht="12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C26" s="21"/>
      <c r="AD26" s="21"/>
      <c r="AE26" s="21"/>
      <c r="AF26" s="21"/>
      <c r="AG26" s="21" t="s">
        <v>27</v>
      </c>
      <c r="AH26" s="97" t="e">
        <f>AH24</f>
        <v>#REF!</v>
      </c>
      <c r="AI26" s="97"/>
      <c r="AJ26" s="97"/>
      <c r="AK26" s="97"/>
      <c r="AL26" s="97"/>
      <c r="AM26" s="8"/>
    </row>
    <row r="27" spans="1:39" s="16" customFormat="1" ht="12" customHeight="1" x14ac:dyDescent="0.25">
      <c r="A27" s="14"/>
      <c r="B27" s="15" t="s">
        <v>28</v>
      </c>
      <c r="C27" s="15"/>
      <c r="D27" s="15"/>
      <c r="E27" s="15"/>
      <c r="F27" s="15"/>
      <c r="G27" s="15"/>
      <c r="H27" s="15"/>
      <c r="I27" s="98">
        <v>1</v>
      </c>
      <c r="J27" s="99"/>
      <c r="K27" s="15" t="s">
        <v>29</v>
      </c>
      <c r="L27" s="15"/>
      <c r="M27" s="15"/>
      <c r="N27" s="15"/>
      <c r="O27" s="100" t="e">
        <f>AH26</f>
        <v>#REF!</v>
      </c>
      <c r="P27" s="99"/>
      <c r="Q27" s="99"/>
      <c r="R27" s="99"/>
      <c r="S27" s="15" t="s">
        <v>30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4"/>
    </row>
    <row r="28" spans="1:39" s="9" customFormat="1" ht="12" customHeight="1" x14ac:dyDescent="0.2">
      <c r="A28" s="8"/>
      <c r="B28" s="96" t="s">
        <v>44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8"/>
    </row>
    <row r="29" spans="1:39" s="8" customFormat="1" ht="12" customHeight="1" x14ac:dyDescent="0.2"/>
    <row r="30" spans="1:39" s="8" customFormat="1" ht="12" customHeight="1" x14ac:dyDescent="0.2">
      <c r="B30" s="95" t="s">
        <v>31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</row>
    <row r="31" spans="1:39" s="8" customFormat="1" ht="12" customHeight="1" thickBot="1" x14ac:dyDescent="0.25"/>
    <row r="32" spans="1:39" s="8" customFormat="1" ht="12" customHeight="1" x14ac:dyDescent="0.25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</row>
    <row r="33" spans="1:39" s="9" customFormat="1" ht="12" customHeight="1" x14ac:dyDescent="0.25">
      <c r="A33" s="8"/>
      <c r="B33" s="35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8"/>
    </row>
    <row r="34" spans="1:39" ht="12.75" customHeight="1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22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</row>
    <row r="35" spans="1:39" ht="12.75" customHeight="1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</row>
    <row r="36" spans="1:39" ht="12.75" customHeight="1" x14ac:dyDescent="0.25">
      <c r="B36" s="37" t="s">
        <v>42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36" t="s">
        <v>43</v>
      </c>
    </row>
    <row r="37" spans="1:39" ht="12.75" customHeight="1" x14ac:dyDescent="0.25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</row>
  </sheetData>
  <mergeCells count="45">
    <mergeCell ref="R34:AA34"/>
    <mergeCell ref="AC34:AL34"/>
    <mergeCell ref="B1:AL1"/>
    <mergeCell ref="B3:S4"/>
    <mergeCell ref="T3:V3"/>
    <mergeCell ref="W3:AL3"/>
    <mergeCell ref="T4:V5"/>
    <mergeCell ref="W4:AL5"/>
    <mergeCell ref="B5:S5"/>
    <mergeCell ref="B17:G17"/>
    <mergeCell ref="H17:AL17"/>
    <mergeCell ref="B6:C6"/>
    <mergeCell ref="D6:J6"/>
    <mergeCell ref="K6:L6"/>
    <mergeCell ref="M6:S6"/>
    <mergeCell ref="T6:V9"/>
    <mergeCell ref="W6:AL9"/>
    <mergeCell ref="B7:S8"/>
    <mergeCell ref="B9:S9"/>
    <mergeCell ref="B11:AL11"/>
    <mergeCell ref="B13:G13"/>
    <mergeCell ref="H13:AL13"/>
    <mergeCell ref="B15:G15"/>
    <mergeCell ref="H15:AL15"/>
    <mergeCell ref="AH22:AL22"/>
    <mergeCell ref="B19:G19"/>
    <mergeCell ref="H19:AL19"/>
    <mergeCell ref="B21:C21"/>
    <mergeCell ref="D21:X21"/>
    <mergeCell ref="Y21:AA21"/>
    <mergeCell ref="AB21:AC21"/>
    <mergeCell ref="AD21:AG21"/>
    <mergeCell ref="AH21:AL21"/>
    <mergeCell ref="B22:C22"/>
    <mergeCell ref="D22:X22"/>
    <mergeCell ref="Y22:AA22"/>
    <mergeCell ref="AB22:AC22"/>
    <mergeCell ref="AD22:AG22"/>
    <mergeCell ref="B30:AL30"/>
    <mergeCell ref="B28:AL28"/>
    <mergeCell ref="AH24:AL24"/>
    <mergeCell ref="AH25:AL25"/>
    <mergeCell ref="AH26:AL26"/>
    <mergeCell ref="I27:J27"/>
    <mergeCell ref="O27:R27"/>
  </mergeCells>
  <pageMargins left="0.27083333333333331" right="0.29166666666666669" top="0.26041666666666669" bottom="0.14583333333333334" header="0.3" footer="0.3"/>
  <pageSetup paperSize="9" scale="9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view="pageBreakPreview" topLeftCell="A4" zoomScaleSheetLayoutView="100" workbookViewId="0">
      <selection activeCell="B28" sqref="B28:AL28"/>
    </sheetView>
  </sheetViews>
  <sheetFormatPr defaultColWidth="2.7109375" defaultRowHeight="12.75" customHeight="1" x14ac:dyDescent="0.2"/>
  <cols>
    <col min="1" max="1" width="1.42578125" style="5" customWidth="1"/>
    <col min="2" max="37" width="2.5703125" style="5" customWidth="1"/>
    <col min="38" max="38" width="2.42578125" style="5" customWidth="1"/>
    <col min="39" max="39" width="1.7109375" style="5" customWidth="1"/>
    <col min="40" max="16384" width="2.7109375" style="6"/>
  </cols>
  <sheetData>
    <row r="1" spans="1:39" s="5" customFormat="1" ht="39.75" customHeight="1" x14ac:dyDescent="0.2">
      <c r="B1" s="119" t="s">
        <v>9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</row>
    <row r="2" spans="1:39" ht="4.5" customHeight="1" x14ac:dyDescent="0.2"/>
    <row r="3" spans="1:39" s="9" customFormat="1" ht="12.75" customHeight="1" x14ac:dyDescent="0.2">
      <c r="A3" s="8"/>
      <c r="B3" s="115" t="s">
        <v>48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20" t="s">
        <v>10</v>
      </c>
      <c r="U3" s="120"/>
      <c r="V3" s="120"/>
      <c r="W3" s="121">
        <v>48142604</v>
      </c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8"/>
    </row>
    <row r="4" spans="1:39" s="9" customFormat="1" ht="12.75" customHeight="1" x14ac:dyDescent="0.2">
      <c r="A4" s="8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22" t="s">
        <v>11</v>
      </c>
      <c r="U4" s="122"/>
      <c r="V4" s="122"/>
      <c r="W4" s="123" t="s">
        <v>53</v>
      </c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8"/>
    </row>
    <row r="5" spans="1:39" s="9" customFormat="1" ht="12.75" customHeight="1" x14ac:dyDescent="0.2">
      <c r="A5" s="8"/>
      <c r="B5" s="116" t="s">
        <v>12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22"/>
      <c r="U5" s="122"/>
      <c r="V5" s="122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8"/>
    </row>
    <row r="6" spans="1:39" s="9" customFormat="1" ht="12.75" customHeight="1" x14ac:dyDescent="0.2">
      <c r="A6" s="8"/>
      <c r="B6" s="124" t="s">
        <v>13</v>
      </c>
      <c r="C6" s="124"/>
      <c r="D6" s="125">
        <v>32356863059</v>
      </c>
      <c r="E6" s="125"/>
      <c r="F6" s="125"/>
      <c r="G6" s="125"/>
      <c r="H6" s="125"/>
      <c r="I6" s="125"/>
      <c r="J6" s="125"/>
      <c r="K6" s="124" t="s">
        <v>14</v>
      </c>
      <c r="L6" s="124"/>
      <c r="M6" s="126"/>
      <c r="N6" s="126"/>
      <c r="O6" s="126"/>
      <c r="P6" s="126"/>
      <c r="Q6" s="126"/>
      <c r="R6" s="126"/>
      <c r="S6" s="126"/>
      <c r="T6" s="122" t="s">
        <v>11</v>
      </c>
      <c r="U6" s="122"/>
      <c r="V6" s="122"/>
      <c r="W6" s="114" t="s">
        <v>49</v>
      </c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8"/>
    </row>
    <row r="7" spans="1:39" s="9" customFormat="1" ht="12.75" customHeight="1" x14ac:dyDescent="0.2">
      <c r="A7" s="8"/>
      <c r="B7" s="115" t="s">
        <v>45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22"/>
      <c r="U7" s="122"/>
      <c r="V7" s="122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8"/>
    </row>
    <row r="8" spans="1:39" s="9" customFormat="1" ht="12.75" customHeight="1" x14ac:dyDescent="0.2">
      <c r="A8" s="8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22"/>
      <c r="U8" s="122"/>
      <c r="V8" s="122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8"/>
    </row>
    <row r="9" spans="1:39" s="9" customFormat="1" ht="12.75" customHeight="1" x14ac:dyDescent="0.2">
      <c r="A9" s="8"/>
      <c r="B9" s="116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22"/>
      <c r="U9" s="122"/>
      <c r="V9" s="122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8"/>
    </row>
    <row r="10" spans="1:39" ht="6" customHeight="1" x14ac:dyDescent="0.2"/>
    <row r="11" spans="1:39" s="5" customFormat="1" ht="18.75" customHeight="1" thickBot="1" x14ac:dyDescent="0.25">
      <c r="B11" s="117" t="s">
        <v>46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</row>
    <row r="12" spans="1:39" ht="5.25" customHeight="1" x14ac:dyDescent="0.25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</row>
    <row r="13" spans="1:39" s="28" customFormat="1" ht="38.25" customHeight="1" x14ac:dyDescent="0.2">
      <c r="B13" s="101" t="s">
        <v>16</v>
      </c>
      <c r="C13" s="101"/>
      <c r="D13" s="101"/>
      <c r="E13" s="101"/>
      <c r="F13" s="101"/>
      <c r="G13" s="101"/>
      <c r="H13" s="102" t="s">
        <v>50</v>
      </c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</row>
    <row r="14" spans="1:39" s="28" customFormat="1" ht="6" customHeight="1" x14ac:dyDescent="0.2">
      <c r="A14" s="7"/>
      <c r="B14" s="24"/>
      <c r="C14" s="24"/>
      <c r="D14" s="24"/>
      <c r="E14" s="24"/>
      <c r="F14" s="24"/>
      <c r="G14" s="24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7"/>
    </row>
    <row r="15" spans="1:39" s="28" customFormat="1" ht="38.25" customHeight="1" x14ac:dyDescent="0.2">
      <c r="B15" s="101" t="s">
        <v>17</v>
      </c>
      <c r="C15" s="101"/>
      <c r="D15" s="101"/>
      <c r="E15" s="101"/>
      <c r="F15" s="101"/>
      <c r="G15" s="101"/>
      <c r="H15" s="102" t="str">
        <f>H13</f>
        <v>Индивидуальный предприниматель Тюрин Юрий Анатольевич, ИНН 032356863059, ОГРН 310032706300582, Дата выдачи ОГРН 04.03.2010г., 670033, Республика Бурятия, г.Улан-Удэ, ул. Солнечная, 16, кВ. 74</v>
      </c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</row>
    <row r="16" spans="1:39" ht="6" customHeight="1" x14ac:dyDescent="0.2">
      <c r="B16" s="25"/>
      <c r="C16" s="25"/>
      <c r="D16" s="25"/>
      <c r="E16" s="25"/>
      <c r="F16" s="25"/>
      <c r="G16" s="25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</row>
    <row r="17" spans="1:39" ht="37.5" customHeight="1" x14ac:dyDescent="0.2">
      <c r="A17" s="6"/>
      <c r="B17" s="101" t="s">
        <v>18</v>
      </c>
      <c r="C17" s="101"/>
      <c r="D17" s="101"/>
      <c r="E17" s="101"/>
      <c r="F17" s="101"/>
      <c r="G17" s="101"/>
      <c r="H17" s="102" t="s">
        <v>32</v>
      </c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6"/>
    </row>
    <row r="18" spans="1:39" ht="7.5" customHeight="1" x14ac:dyDescent="0.2">
      <c r="B18" s="25"/>
      <c r="C18" s="25"/>
      <c r="D18" s="25"/>
      <c r="E18" s="25"/>
      <c r="F18" s="25"/>
      <c r="G18" s="25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9" ht="39.75" customHeight="1" x14ac:dyDescent="0.2">
      <c r="A19" s="6"/>
      <c r="B19" s="101" t="s">
        <v>19</v>
      </c>
      <c r="C19" s="101"/>
      <c r="D19" s="101"/>
      <c r="E19" s="101"/>
      <c r="F19" s="101"/>
      <c r="G19" s="101"/>
      <c r="H19" s="102" t="str">
        <f>H17</f>
        <v>УФК по Республике Бурятия (ФКУ ИК-2 УФСИН России по Республике Бурятия), ИНН 0323109069, КПП 032301001, 670013, Республика Бурятия, г.Улан-Удэ, п.Южный, ул. Бограда, дом № 34 А</v>
      </c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6"/>
    </row>
    <row r="20" spans="1:39" ht="7.5" customHeight="1" thickBot="1" x14ac:dyDescent="0.25"/>
    <row r="21" spans="1:39" s="9" customFormat="1" ht="12.75" customHeight="1" x14ac:dyDescent="0.2">
      <c r="A21" s="8"/>
      <c r="B21" s="105" t="s">
        <v>20</v>
      </c>
      <c r="C21" s="106"/>
      <c r="D21" s="106" t="s">
        <v>21</v>
      </c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 t="s">
        <v>0</v>
      </c>
      <c r="Z21" s="106"/>
      <c r="AA21" s="106"/>
      <c r="AB21" s="106" t="s">
        <v>22</v>
      </c>
      <c r="AC21" s="106"/>
      <c r="AD21" s="106" t="s">
        <v>23</v>
      </c>
      <c r="AE21" s="106"/>
      <c r="AF21" s="106"/>
      <c r="AG21" s="106"/>
      <c r="AH21" s="106" t="s">
        <v>24</v>
      </c>
      <c r="AI21" s="106"/>
      <c r="AJ21" s="106"/>
      <c r="AK21" s="106"/>
      <c r="AL21" s="107"/>
      <c r="AM21" s="8"/>
    </row>
    <row r="22" spans="1:39" s="9" customFormat="1" thickBot="1" x14ac:dyDescent="0.25">
      <c r="B22" s="108" t="e">
        <f>Расчёт!#REF!</f>
        <v>#REF!</v>
      </c>
      <c r="C22" s="109"/>
      <c r="D22" s="110" t="e">
        <f>Расчёт!#REF!</f>
        <v>#REF!</v>
      </c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1" t="e">
        <f>Расчёт!#REF!</f>
        <v>#REF!</v>
      </c>
      <c r="Z22" s="111"/>
      <c r="AA22" s="111"/>
      <c r="AB22" s="112" t="e">
        <f>Расчёт!#REF!</f>
        <v>#REF!</v>
      </c>
      <c r="AC22" s="112"/>
      <c r="AD22" s="113" t="e">
        <f>Расчёт!#REF!</f>
        <v>#REF!</v>
      </c>
      <c r="AE22" s="113"/>
      <c r="AF22" s="113"/>
      <c r="AG22" s="113"/>
      <c r="AH22" s="103" t="e">
        <f>AD22*Y22</f>
        <v>#REF!</v>
      </c>
      <c r="AI22" s="103"/>
      <c r="AJ22" s="103"/>
      <c r="AK22" s="103"/>
      <c r="AL22" s="104"/>
    </row>
    <row r="23" spans="1:39" s="8" customFormat="1" ht="12" customHeight="1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1"/>
      <c r="AE23" s="12"/>
      <c r="AF23" s="12"/>
      <c r="AG23" s="12"/>
      <c r="AH23" s="11"/>
      <c r="AI23" s="12"/>
      <c r="AJ23" s="12"/>
      <c r="AK23" s="12"/>
      <c r="AL23" s="12"/>
    </row>
    <row r="24" spans="1:39" s="9" customFormat="1" ht="12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20"/>
      <c r="AC24" s="20"/>
      <c r="AE24" s="21"/>
      <c r="AF24" s="21"/>
      <c r="AG24" s="21" t="s">
        <v>25</v>
      </c>
      <c r="AH24" s="97" t="e">
        <f>SUM(AH22:AL22)</f>
        <v>#REF!</v>
      </c>
      <c r="AI24" s="97"/>
      <c r="AJ24" s="97"/>
      <c r="AK24" s="97"/>
      <c r="AL24" s="97"/>
      <c r="AM24" s="8"/>
    </row>
    <row r="25" spans="1:39" s="9" customFormat="1" ht="12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20"/>
      <c r="AC25" s="20"/>
      <c r="AD25" s="20"/>
      <c r="AE25" s="20"/>
      <c r="AF25" s="20"/>
      <c r="AG25" s="21" t="s">
        <v>26</v>
      </c>
      <c r="AH25" s="97" t="e">
        <f>ROUND(AH24-AH24/1.18,2)</f>
        <v>#REF!</v>
      </c>
      <c r="AI25" s="97"/>
      <c r="AJ25" s="97"/>
      <c r="AK25" s="97"/>
      <c r="AL25" s="97"/>
      <c r="AM25" s="8"/>
    </row>
    <row r="26" spans="1:39" s="9" customFormat="1" ht="12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C26" s="21"/>
      <c r="AD26" s="21"/>
      <c r="AE26" s="21"/>
      <c r="AF26" s="21"/>
      <c r="AG26" s="21" t="s">
        <v>27</v>
      </c>
      <c r="AH26" s="97" t="e">
        <f>AH24</f>
        <v>#REF!</v>
      </c>
      <c r="AI26" s="97"/>
      <c r="AJ26" s="97"/>
      <c r="AK26" s="97"/>
      <c r="AL26" s="97"/>
      <c r="AM26" s="8"/>
    </row>
    <row r="27" spans="1:39" s="16" customFormat="1" ht="12" customHeight="1" x14ac:dyDescent="0.25">
      <c r="A27" s="14"/>
      <c r="B27" s="15" t="s">
        <v>28</v>
      </c>
      <c r="C27" s="15"/>
      <c r="D27" s="15"/>
      <c r="E27" s="15"/>
      <c r="F27" s="15"/>
      <c r="G27" s="15"/>
      <c r="H27" s="15"/>
      <c r="I27" s="98">
        <v>1</v>
      </c>
      <c r="J27" s="99"/>
      <c r="K27" s="15" t="s">
        <v>29</v>
      </c>
      <c r="L27" s="15"/>
      <c r="M27" s="15"/>
      <c r="N27" s="15"/>
      <c r="O27" s="100" t="e">
        <f>AH26</f>
        <v>#REF!</v>
      </c>
      <c r="P27" s="99"/>
      <c r="Q27" s="99"/>
      <c r="R27" s="99"/>
      <c r="S27" s="15" t="s">
        <v>30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4"/>
    </row>
    <row r="28" spans="1:39" s="9" customFormat="1" ht="12" customHeight="1" x14ac:dyDescent="0.2">
      <c r="A28" s="8"/>
      <c r="B28" s="96" t="s">
        <v>52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8"/>
    </row>
    <row r="29" spans="1:39" s="8" customFormat="1" ht="12" customHeight="1" x14ac:dyDescent="0.2"/>
    <row r="30" spans="1:39" s="8" customFormat="1" ht="12" customHeight="1" x14ac:dyDescent="0.2">
      <c r="B30" s="95" t="s">
        <v>31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</row>
    <row r="31" spans="1:39" s="8" customFormat="1" ht="12" customHeight="1" thickBot="1" x14ac:dyDescent="0.25"/>
    <row r="32" spans="1:39" s="8" customFormat="1" ht="12" customHeight="1" x14ac:dyDescent="0.25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</row>
    <row r="33" spans="1:39" s="9" customFormat="1" ht="12" customHeight="1" x14ac:dyDescent="0.25">
      <c r="A33" s="8"/>
      <c r="B33" s="35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8"/>
    </row>
    <row r="34" spans="1:39" ht="12.75" customHeight="1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22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</row>
    <row r="35" spans="1:39" ht="12.75" customHeight="1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</row>
    <row r="36" spans="1:39" ht="12.75" customHeight="1" x14ac:dyDescent="0.25">
      <c r="B36" s="37" t="s">
        <v>42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36" t="s">
        <v>51</v>
      </c>
    </row>
    <row r="37" spans="1:39" ht="12.75" customHeight="1" x14ac:dyDescent="0.25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</row>
  </sheetData>
  <mergeCells count="45">
    <mergeCell ref="B1:AL1"/>
    <mergeCell ref="B3:S4"/>
    <mergeCell ref="T3:V3"/>
    <mergeCell ref="W3:AL3"/>
    <mergeCell ref="T4:V5"/>
    <mergeCell ref="W4:AL5"/>
    <mergeCell ref="B5:S5"/>
    <mergeCell ref="B17:G17"/>
    <mergeCell ref="H17:AL17"/>
    <mergeCell ref="B6:C6"/>
    <mergeCell ref="D6:J6"/>
    <mergeCell ref="K6:L6"/>
    <mergeCell ref="M6:S6"/>
    <mergeCell ref="T6:V9"/>
    <mergeCell ref="W6:AL9"/>
    <mergeCell ref="B7:S8"/>
    <mergeCell ref="B9:S9"/>
    <mergeCell ref="B11:AL11"/>
    <mergeCell ref="B13:G13"/>
    <mergeCell ref="H13:AL13"/>
    <mergeCell ref="B15:G15"/>
    <mergeCell ref="H15:AL15"/>
    <mergeCell ref="AH22:AL22"/>
    <mergeCell ref="B19:G19"/>
    <mergeCell ref="H19:AL19"/>
    <mergeCell ref="B21:C21"/>
    <mergeCell ref="D21:X21"/>
    <mergeCell ref="Y21:AA21"/>
    <mergeCell ref="AB21:AC21"/>
    <mergeCell ref="AD21:AG21"/>
    <mergeCell ref="AH21:AL21"/>
    <mergeCell ref="B22:C22"/>
    <mergeCell ref="D22:X22"/>
    <mergeCell ref="Y22:AA22"/>
    <mergeCell ref="AB22:AC22"/>
    <mergeCell ref="AD22:AG22"/>
    <mergeCell ref="B30:AL30"/>
    <mergeCell ref="R34:AA34"/>
    <mergeCell ref="AC34:AL34"/>
    <mergeCell ref="AH24:AL24"/>
    <mergeCell ref="AH25:AL25"/>
    <mergeCell ref="AH26:AL26"/>
    <mergeCell ref="I27:J27"/>
    <mergeCell ref="O27:R27"/>
    <mergeCell ref="B28:AL28"/>
  </mergeCells>
  <pageMargins left="0.27083333333333331" right="0.29166666666666669" top="0.26041666666666669" bottom="0.14583333333333334" header="0.3" footer="0.3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view="pageBreakPreview" topLeftCell="A19" zoomScale="120" zoomScaleSheetLayoutView="120" workbookViewId="0">
      <selection activeCell="H33" sqref="H33"/>
    </sheetView>
  </sheetViews>
  <sheetFormatPr defaultColWidth="2.7109375" defaultRowHeight="12.75" customHeight="1" x14ac:dyDescent="0.2"/>
  <cols>
    <col min="1" max="1" width="1.42578125" style="5" customWidth="1"/>
    <col min="2" max="37" width="2.5703125" style="5" customWidth="1"/>
    <col min="38" max="38" width="2.42578125" style="5" customWidth="1"/>
    <col min="39" max="39" width="1.28515625" style="5" customWidth="1"/>
    <col min="40" max="16384" width="2.7109375" style="6"/>
  </cols>
  <sheetData>
    <row r="1" spans="1:39" s="5" customFormat="1" ht="39.75" customHeight="1" x14ac:dyDescent="0.2">
      <c r="B1" s="119" t="s">
        <v>9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</row>
    <row r="2" spans="1:39" ht="4.5" customHeight="1" x14ac:dyDescent="0.2"/>
    <row r="3" spans="1:39" s="9" customFormat="1" ht="12.75" customHeight="1" x14ac:dyDescent="0.2">
      <c r="A3" s="8"/>
      <c r="B3" s="115" t="s">
        <v>57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20" t="s">
        <v>10</v>
      </c>
      <c r="U3" s="120"/>
      <c r="V3" s="120"/>
      <c r="W3" s="121">
        <v>48142744</v>
      </c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8"/>
    </row>
    <row r="4" spans="1:39" s="9" customFormat="1" ht="12.75" customHeight="1" x14ac:dyDescent="0.2">
      <c r="A4" s="8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22" t="s">
        <v>11</v>
      </c>
      <c r="U4" s="122"/>
      <c r="V4" s="122"/>
      <c r="W4" s="123" t="s">
        <v>55</v>
      </c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8"/>
    </row>
    <row r="5" spans="1:39" s="9" customFormat="1" ht="12.75" customHeight="1" x14ac:dyDescent="0.2">
      <c r="A5" s="8"/>
      <c r="B5" s="116" t="s">
        <v>12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22"/>
      <c r="U5" s="122"/>
      <c r="V5" s="122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8"/>
    </row>
    <row r="6" spans="1:39" s="9" customFormat="1" ht="12.75" customHeight="1" x14ac:dyDescent="0.2">
      <c r="A6" s="8"/>
      <c r="B6" s="124" t="s">
        <v>13</v>
      </c>
      <c r="C6" s="124"/>
      <c r="D6" s="125">
        <v>323389497</v>
      </c>
      <c r="E6" s="125"/>
      <c r="F6" s="125"/>
      <c r="G6" s="125"/>
      <c r="H6" s="125"/>
      <c r="I6" s="125"/>
      <c r="J6" s="125"/>
      <c r="K6" s="125"/>
      <c r="L6" s="124" t="s">
        <v>14</v>
      </c>
      <c r="M6" s="124"/>
      <c r="N6" s="126">
        <v>32601001</v>
      </c>
      <c r="O6" s="126"/>
      <c r="P6" s="126"/>
      <c r="Q6" s="126"/>
      <c r="R6" s="126"/>
      <c r="S6" s="126"/>
      <c r="T6" s="122" t="s">
        <v>11</v>
      </c>
      <c r="U6" s="122"/>
      <c r="V6" s="122"/>
      <c r="W6" s="127" t="s">
        <v>56</v>
      </c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8"/>
    </row>
    <row r="7" spans="1:39" s="9" customFormat="1" ht="12.75" customHeight="1" x14ac:dyDescent="0.2">
      <c r="A7" s="8"/>
      <c r="B7" s="128" t="s">
        <v>54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2"/>
      <c r="U7" s="122"/>
      <c r="V7" s="122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8"/>
    </row>
    <row r="8" spans="1:39" s="9" customFormat="1" ht="12.75" customHeight="1" x14ac:dyDescent="0.2">
      <c r="A8" s="8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2"/>
      <c r="U8" s="122"/>
      <c r="V8" s="122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8"/>
    </row>
    <row r="9" spans="1:39" s="9" customFormat="1" ht="12.75" customHeight="1" x14ac:dyDescent="0.2">
      <c r="A9" s="8"/>
      <c r="B9" s="116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22"/>
      <c r="U9" s="122"/>
      <c r="V9" s="122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8"/>
    </row>
    <row r="10" spans="1:39" ht="6" customHeight="1" x14ac:dyDescent="0.25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</row>
    <row r="11" spans="1:39" s="5" customFormat="1" ht="18.75" customHeight="1" thickBot="1" x14ac:dyDescent="0.25">
      <c r="B11" s="117" t="s">
        <v>58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</row>
    <row r="12" spans="1:39" ht="5.25" customHeight="1" x14ac:dyDescent="0.25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</row>
    <row r="13" spans="1:39" ht="27.75" customHeight="1" x14ac:dyDescent="0.2">
      <c r="A13" s="6"/>
      <c r="B13" s="101" t="s">
        <v>16</v>
      </c>
      <c r="C13" s="101"/>
      <c r="D13" s="101"/>
      <c r="E13" s="101"/>
      <c r="F13" s="101"/>
      <c r="G13" s="101"/>
      <c r="H13" s="102" t="s">
        <v>59</v>
      </c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6"/>
    </row>
    <row r="14" spans="1:39" ht="6" customHeight="1" x14ac:dyDescent="0.2">
      <c r="B14" s="24"/>
      <c r="C14" s="24"/>
      <c r="D14" s="24"/>
      <c r="E14" s="24"/>
      <c r="F14" s="24"/>
      <c r="G14" s="24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1:39" ht="25.5" customHeight="1" x14ac:dyDescent="0.2">
      <c r="A15" s="6"/>
      <c r="B15" s="101" t="s">
        <v>17</v>
      </c>
      <c r="C15" s="101"/>
      <c r="D15" s="101"/>
      <c r="E15" s="101"/>
      <c r="F15" s="101"/>
      <c r="G15" s="101"/>
      <c r="H15" s="102" t="str">
        <f>H13</f>
        <v>Общество с ограниченной ответственностью «Континент», ИНН 0323389497, КПП 032601001,  670033, Россия, Бурятия, г. Улан-Удэ, ул. Кольцова д.9А.</v>
      </c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6"/>
    </row>
    <row r="16" spans="1:39" ht="6" customHeight="1" x14ac:dyDescent="0.2">
      <c r="B16" s="25"/>
      <c r="C16" s="25"/>
      <c r="D16" s="25"/>
      <c r="E16" s="25"/>
      <c r="F16" s="25"/>
      <c r="G16" s="25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</row>
    <row r="17" spans="1:39" ht="37.5" customHeight="1" x14ac:dyDescent="0.2">
      <c r="A17" s="6"/>
      <c r="B17" s="101" t="s">
        <v>18</v>
      </c>
      <c r="C17" s="101"/>
      <c r="D17" s="101"/>
      <c r="E17" s="101"/>
      <c r="F17" s="101"/>
      <c r="G17" s="101"/>
      <c r="H17" s="102" t="s">
        <v>32</v>
      </c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6"/>
    </row>
    <row r="18" spans="1:39" ht="7.5" customHeight="1" x14ac:dyDescent="0.2">
      <c r="B18" s="25"/>
      <c r="C18" s="25"/>
      <c r="D18" s="25"/>
      <c r="E18" s="25"/>
      <c r="F18" s="25"/>
      <c r="G18" s="25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9" ht="37.5" customHeight="1" x14ac:dyDescent="0.2">
      <c r="A19" s="6"/>
      <c r="B19" s="101" t="s">
        <v>19</v>
      </c>
      <c r="C19" s="101"/>
      <c r="D19" s="101"/>
      <c r="E19" s="101"/>
      <c r="F19" s="101"/>
      <c r="G19" s="101"/>
      <c r="H19" s="102" t="str">
        <f>H17</f>
        <v>УФК по Республике Бурятия (ФКУ ИК-2 УФСИН России по Республике Бурятия), ИНН 0323109069, КПП 032301001, 670013, Республика Бурятия, г.Улан-Удэ, п.Южный, ул. Бограда, дом № 34 А</v>
      </c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6"/>
    </row>
    <row r="20" spans="1:39" ht="7.5" customHeight="1" thickBot="1" x14ac:dyDescent="0.25"/>
    <row r="21" spans="1:39" s="9" customFormat="1" ht="12.75" customHeight="1" x14ac:dyDescent="0.2">
      <c r="A21" s="8"/>
      <c r="B21" s="105" t="s">
        <v>20</v>
      </c>
      <c r="C21" s="106"/>
      <c r="D21" s="106" t="s">
        <v>21</v>
      </c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 t="s">
        <v>0</v>
      </c>
      <c r="Z21" s="106"/>
      <c r="AA21" s="106"/>
      <c r="AB21" s="106" t="s">
        <v>22</v>
      </c>
      <c r="AC21" s="106"/>
      <c r="AD21" s="106" t="s">
        <v>23</v>
      </c>
      <c r="AE21" s="106"/>
      <c r="AF21" s="106"/>
      <c r="AG21" s="106"/>
      <c r="AH21" s="106" t="s">
        <v>24</v>
      </c>
      <c r="AI21" s="106"/>
      <c r="AJ21" s="106"/>
      <c r="AK21" s="106"/>
      <c r="AL21" s="107"/>
      <c r="AM21" s="8"/>
    </row>
    <row r="22" spans="1:39" s="9" customFormat="1" thickBot="1" x14ac:dyDescent="0.25">
      <c r="B22" s="108" t="e">
        <f>Расчёт!#REF!</f>
        <v>#REF!</v>
      </c>
      <c r="C22" s="109"/>
      <c r="D22" s="110" t="e">
        <f>Расчёт!#REF!</f>
        <v>#REF!</v>
      </c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1" t="e">
        <f>Расчёт!#REF!</f>
        <v>#REF!</v>
      </c>
      <c r="Z22" s="111"/>
      <c r="AA22" s="111"/>
      <c r="AB22" s="112" t="e">
        <f>Расчёт!#REF!</f>
        <v>#REF!</v>
      </c>
      <c r="AC22" s="112"/>
      <c r="AD22" s="113" t="e">
        <f>Расчёт!#REF!</f>
        <v>#REF!</v>
      </c>
      <c r="AE22" s="113"/>
      <c r="AF22" s="113"/>
      <c r="AG22" s="113"/>
      <c r="AH22" s="103" t="e">
        <f>AD22*Y22</f>
        <v>#REF!</v>
      </c>
      <c r="AI22" s="103"/>
      <c r="AJ22" s="103"/>
      <c r="AK22" s="103"/>
      <c r="AL22" s="104"/>
    </row>
    <row r="23" spans="1:39" s="8" customFormat="1" ht="12" customHeight="1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1"/>
      <c r="AE23" s="12"/>
      <c r="AF23" s="12"/>
      <c r="AG23" s="12"/>
      <c r="AH23" s="11"/>
      <c r="AI23" s="12"/>
      <c r="AJ23" s="12"/>
      <c r="AK23" s="12"/>
      <c r="AL23" s="12"/>
    </row>
    <row r="24" spans="1:39" s="9" customFormat="1" ht="12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20"/>
      <c r="AC24" s="20"/>
      <c r="AE24" s="13"/>
      <c r="AF24" s="13"/>
      <c r="AG24" s="13" t="s">
        <v>25</v>
      </c>
      <c r="AH24" s="97" t="e">
        <f>SUM(AH22:AL22)</f>
        <v>#REF!</v>
      </c>
      <c r="AI24" s="97"/>
      <c r="AJ24" s="97"/>
      <c r="AK24" s="97"/>
      <c r="AL24" s="97"/>
      <c r="AM24" s="8"/>
    </row>
    <row r="25" spans="1:39" s="9" customFormat="1" ht="12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20"/>
      <c r="AC25" s="20"/>
      <c r="AD25" s="20"/>
      <c r="AE25" s="20"/>
      <c r="AF25" s="20"/>
      <c r="AG25" s="13" t="s">
        <v>26</v>
      </c>
      <c r="AH25" s="97" t="e">
        <f>ROUND(AH24-AH24/1.18,2)</f>
        <v>#REF!</v>
      </c>
      <c r="AI25" s="97"/>
      <c r="AJ25" s="97"/>
      <c r="AK25" s="97"/>
      <c r="AL25" s="97"/>
      <c r="AM25" s="8"/>
    </row>
    <row r="26" spans="1:39" s="9" customFormat="1" ht="12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C26" s="13"/>
      <c r="AD26" s="13"/>
      <c r="AE26" s="13"/>
      <c r="AF26" s="13"/>
      <c r="AG26" s="13" t="s">
        <v>27</v>
      </c>
      <c r="AH26" s="97" t="e">
        <f>AH24</f>
        <v>#REF!</v>
      </c>
      <c r="AI26" s="97"/>
      <c r="AJ26" s="97"/>
      <c r="AK26" s="97"/>
      <c r="AL26" s="97"/>
      <c r="AM26" s="8"/>
    </row>
    <row r="27" spans="1:39" s="16" customFormat="1" ht="12" customHeight="1" x14ac:dyDescent="0.25">
      <c r="A27" s="14"/>
      <c r="B27" s="15" t="s">
        <v>28</v>
      </c>
      <c r="C27" s="15"/>
      <c r="D27" s="15"/>
      <c r="E27" s="15"/>
      <c r="F27" s="15"/>
      <c r="G27" s="15"/>
      <c r="H27" s="15"/>
      <c r="I27" s="98">
        <v>1</v>
      </c>
      <c r="J27" s="99"/>
      <c r="K27" s="15" t="s">
        <v>29</v>
      </c>
      <c r="L27" s="15"/>
      <c r="M27" s="15"/>
      <c r="N27" s="15"/>
      <c r="O27" s="100" t="e">
        <f>AH26</f>
        <v>#REF!</v>
      </c>
      <c r="P27" s="99"/>
      <c r="Q27" s="99"/>
      <c r="R27" s="99"/>
      <c r="S27" s="15" t="s">
        <v>30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4"/>
    </row>
    <row r="28" spans="1:39" s="9" customFormat="1" ht="12" customHeight="1" x14ac:dyDescent="0.2">
      <c r="A28" s="8"/>
      <c r="B28" s="96" t="s">
        <v>63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8"/>
    </row>
    <row r="29" spans="1:39" s="8" customFormat="1" ht="12" customHeight="1" x14ac:dyDescent="0.2"/>
    <row r="30" spans="1:39" s="8" customFormat="1" ht="12" customHeight="1" x14ac:dyDescent="0.2">
      <c r="B30" s="95" t="s">
        <v>31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</row>
    <row r="31" spans="1:39" s="8" customFormat="1" ht="12" customHeight="1" thickBot="1" x14ac:dyDescent="0.25"/>
    <row r="32" spans="1:39" s="8" customFormat="1" ht="12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</row>
    <row r="33" spans="1:39" s="8" customFormat="1" ht="12" customHeight="1" x14ac:dyDescent="0.2">
      <c r="B33" s="39" t="s">
        <v>60</v>
      </c>
      <c r="H33" s="8" t="s">
        <v>61</v>
      </c>
      <c r="AL33" s="40" t="s">
        <v>62</v>
      </c>
    </row>
    <row r="34" spans="1:39" s="8" customFormat="1" ht="12" customHeight="1" x14ac:dyDescent="0.2"/>
    <row r="35" spans="1:39" s="8" customFormat="1" ht="12" customHeight="1" x14ac:dyDescent="0.2"/>
    <row r="36" spans="1:39" s="8" customFormat="1" ht="12" customHeight="1" x14ac:dyDescent="0.2"/>
    <row r="37" spans="1:39" s="8" customFormat="1" ht="12" customHeight="1" x14ac:dyDescent="0.2"/>
    <row r="38" spans="1:39" s="8" customFormat="1" ht="12" customHeight="1" x14ac:dyDescent="0.2"/>
    <row r="39" spans="1:39" s="9" customFormat="1" ht="12" x14ac:dyDescent="0.2">
      <c r="A39" s="8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8"/>
    </row>
    <row r="40" spans="1:39" s="19" customFormat="1" ht="12" customHeight="1" x14ac:dyDescent="0.15">
      <c r="A40" s="18"/>
      <c r="B40" s="32"/>
      <c r="C40" s="32"/>
      <c r="D40" s="32"/>
      <c r="E40" s="32"/>
      <c r="F40" s="32"/>
      <c r="G40" s="32"/>
      <c r="H40" s="129"/>
      <c r="I40" s="129"/>
      <c r="J40" s="129"/>
      <c r="K40" s="129"/>
      <c r="L40" s="129"/>
      <c r="M40" s="129"/>
      <c r="N40" s="129"/>
      <c r="O40" s="129"/>
      <c r="P40" s="129"/>
      <c r="Q40" s="32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32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8"/>
    </row>
    <row r="41" spans="1:39" s="9" customFormat="1" ht="12" customHeight="1" x14ac:dyDescent="0.2">
      <c r="A41" s="8"/>
      <c r="B41" s="31"/>
      <c r="C41" s="31"/>
      <c r="D41" s="31"/>
      <c r="E41" s="31"/>
      <c r="F41" s="31"/>
      <c r="G41" s="33"/>
      <c r="H41" s="33"/>
      <c r="I41" s="33"/>
      <c r="J41" s="33"/>
      <c r="K41" s="34"/>
      <c r="L41" s="34"/>
      <c r="M41" s="34"/>
      <c r="N41" s="34"/>
      <c r="O41" s="34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8"/>
    </row>
    <row r="42" spans="1:39" s="9" customFormat="1" ht="12" customHeight="1" x14ac:dyDescent="0.2">
      <c r="A42" s="8"/>
      <c r="B42" s="30"/>
      <c r="C42" s="30"/>
      <c r="D42" s="30"/>
      <c r="E42" s="30"/>
      <c r="F42" s="30"/>
      <c r="G42" s="31"/>
      <c r="H42" s="33"/>
      <c r="I42" s="33"/>
      <c r="J42" s="33"/>
      <c r="K42" s="34"/>
      <c r="L42" s="34"/>
      <c r="M42" s="34"/>
      <c r="N42" s="34"/>
      <c r="O42" s="34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8"/>
    </row>
    <row r="43" spans="1:39" s="19" customFormat="1" ht="12" customHeight="1" x14ac:dyDescent="0.15">
      <c r="A43" s="18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32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8"/>
    </row>
  </sheetData>
  <mergeCells count="50">
    <mergeCell ref="B19:G19"/>
    <mergeCell ref="H19:AL19"/>
    <mergeCell ref="B21:C21"/>
    <mergeCell ref="D21:X21"/>
    <mergeCell ref="Y21:AA21"/>
    <mergeCell ref="AB21:AC21"/>
    <mergeCell ref="AD21:AG21"/>
    <mergeCell ref="AH21:AL21"/>
    <mergeCell ref="AH24:AL24"/>
    <mergeCell ref="AC42:AL42"/>
    <mergeCell ref="AH25:AL25"/>
    <mergeCell ref="AH26:AL26"/>
    <mergeCell ref="I27:J27"/>
    <mergeCell ref="O27:R27"/>
    <mergeCell ref="B28:AL28"/>
    <mergeCell ref="R43:AA43"/>
    <mergeCell ref="AC43:AL43"/>
    <mergeCell ref="B30:AL30"/>
    <mergeCell ref="H40:P40"/>
    <mergeCell ref="R40:AA40"/>
    <mergeCell ref="AC40:AL40"/>
    <mergeCell ref="B39:AL39"/>
    <mergeCell ref="B22:C22"/>
    <mergeCell ref="D22:X22"/>
    <mergeCell ref="Y22:AA22"/>
    <mergeCell ref="AB22:AC22"/>
    <mergeCell ref="AD22:AG22"/>
    <mergeCell ref="AH22:AL22"/>
    <mergeCell ref="B17:G17"/>
    <mergeCell ref="H17:AL17"/>
    <mergeCell ref="B6:C6"/>
    <mergeCell ref="T6:V9"/>
    <mergeCell ref="W6:AL9"/>
    <mergeCell ref="B7:S8"/>
    <mergeCell ref="B9:S9"/>
    <mergeCell ref="B11:AL11"/>
    <mergeCell ref="B13:G13"/>
    <mergeCell ref="H13:AL13"/>
    <mergeCell ref="B15:G15"/>
    <mergeCell ref="H15:AL15"/>
    <mergeCell ref="D6:K6"/>
    <mergeCell ref="L6:M6"/>
    <mergeCell ref="N6:S6"/>
    <mergeCell ref="B1:AL1"/>
    <mergeCell ref="B3:S4"/>
    <mergeCell ref="T3:V3"/>
    <mergeCell ref="W3:AL3"/>
    <mergeCell ref="T4:V5"/>
    <mergeCell ref="W4:AL5"/>
    <mergeCell ref="B5:S5"/>
  </mergeCells>
  <pageMargins left="0.27083333333333331" right="0.29166666666666669" top="0.26041666666666669" bottom="0.14583333333333334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Расчёт</vt:lpstr>
      <vt:lpstr>КП №1</vt:lpstr>
      <vt:lpstr>КП №2</vt:lpstr>
      <vt:lpstr>КП №3</vt:lpstr>
      <vt:lpstr>'КП №1'!Область_печати</vt:lpstr>
      <vt:lpstr>'КП №2'!Область_печати</vt:lpstr>
      <vt:lpstr>'КП №3'!Область_печати</vt:lpstr>
      <vt:lpstr>Расчёт!Область_печати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ЦТАО</dc:creator>
  <cp:lastModifiedBy>Пользователь Windows</cp:lastModifiedBy>
  <cp:lastPrinted>2026-09-02T04:17:48Z</cp:lastPrinted>
  <dcterms:created xsi:type="dcterms:W3CDTF">2015-08-07T02:42:16Z</dcterms:created>
  <dcterms:modified xsi:type="dcterms:W3CDTF">2026-09-02T04:17:56Z</dcterms:modified>
</cp:coreProperties>
</file>