
<file path=[Content_Types].xml><?xml version="1.0" encoding="utf-8"?>
<Types xmlns="http://schemas.openxmlformats.org/package/2006/content-types">
  <Default Extension="svg" ContentType="application/octet-stream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oplevMI\Desktop\"/>
    </mc:Choice>
  </mc:AlternateContent>
  <bookViews>
    <workbookView xWindow="0" yWindow="0" windowWidth="28800" windowHeight="12435"/>
  </bookViews>
  <sheets>
    <sheet name="Расчет цены" sheetId="1" r:id="rId1"/>
  </sheets>
  <definedNames>
    <definedName name="_xlnm._FilterDatabase" localSheetId="0" hidden="1">'Расчет цены'!$G$2:$G$5</definedName>
    <definedName name="_xlnm.Print_Area" localSheetId="0">'Расчет цены'!$A$2:$Q$5</definedName>
  </definedNames>
  <calcPr calcId="152511" refMode="R1C1" fullPrecision="0"/>
  <fileRecoveryPr repairLoad="1"/>
</workbook>
</file>

<file path=xl/calcChain.xml><?xml version="1.0" encoding="utf-8"?>
<calcChain xmlns="http://schemas.openxmlformats.org/spreadsheetml/2006/main">
  <c r="Q6" i="1" l="1"/>
  <c r="L5" i="1"/>
  <c r="P5" i="1" s="1"/>
  <c r="M5" i="1" l="1"/>
  <c r="N5" i="1" s="1"/>
  <c r="O5" i="1"/>
  <c r="Q5" i="1" s="1"/>
  <c r="S5" i="1" s="1"/>
  <c r="S6" i="1" s="1"/>
</calcChain>
</file>

<file path=xl/sharedStrings.xml><?xml version="1.0" encoding="utf-8"?>
<sst xmlns="http://schemas.openxmlformats.org/spreadsheetml/2006/main" count="27" uniqueCount="25">
  <si>
    <t xml:space="preserve">Обоснование начальной (максимальной) цены контракта
</t>
  </si>
  <si>
    <t>№</t>
  </si>
  <si>
    <t>Наименование объекта</t>
  </si>
  <si>
    <t>Ед. изм</t>
  </si>
  <si>
    <t>Кол-во</t>
  </si>
  <si>
    <t>Ценовая информация стоимости объекта закупки, (руб.) за ед.изм.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</si>
  <si>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</si>
  <si>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</si>
  <si>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</si>
  <si>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</si>
  <si>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>НМЦК с учетом норм положенности</t>
  </si>
  <si>
    <t>Источник № 1 скриншоты из сети Интернет</t>
  </si>
  <si>
    <t>Источник № 2 скриншоты из сети Интернет</t>
  </si>
  <si>
    <t xml:space="preserve">Источник № 3  скриншоты из сети Интернет         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</si>
  <si>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</si>
  <si>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8"/>
        <color indexed="64"/>
        <rFont val="Times New Roman"/>
      </rPr>
      <t>ц</t>
    </r>
    <r>
      <rPr>
        <b/>
        <sz val="8"/>
        <color indexed="64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</si>
  <si>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</si>
  <si>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64"/>
        <rFont val="Times New Roman"/>
      </rPr>
      <t xml:space="preserve">         (не должен превышать 33%)</t>
    </r>
  </si>
  <si>
    <r>
      <rPr>
        <b/>
        <sz val="8"/>
        <color indexed="64"/>
        <rFont val="Times New Roman"/>
      </rPr>
      <t>Расчет Н(М)ЦК по формуле</t>
    </r>
    <r>
      <rPr>
        <sz val="8"/>
        <color indexed="64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</si>
  <si>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</si>
  <si>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  (руб.)</t>
  </si>
  <si>
    <t>шт.</t>
  </si>
  <si>
    <t>В результате произведенного расчета, начальная(максимальная) цена контракта с учетом метода сопоставления рыночных цен и норм положенности составила:</t>
  </si>
  <si>
    <t xml:space="preserve">Огнетушитель </t>
  </si>
  <si>
    <t>Нормы положенности за единицу товара в соответствие с Приказ Казначейства России от 03.11.2021 № 300 (ред. от 29.05.2026)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"Центр по обеспечению деятельности Казначейства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</si>
</sst>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3" x14ac:knownFonts="1">
    <font>
      <sz val="11"/>
      <color theme="1"/>
      <name val="Calibri"/>
      <scheme val="minor"/>
    </font>
    <font>
      <sz val="10"/>
      <name val="Tahoma"/>
    </font>
    <font>
      <sz val="10"/>
      <color theme="1"/>
      <name val="Times New Roman"/>
    </font>
    <font>
      <b/>
      <sz val="12"/>
      <color theme="1"/>
      <name val="Times New Roman"/>
    </font>
    <font>
      <b/>
      <sz val="12"/>
      <color indexed="64"/>
      <name val="Times New Roman"/>
    </font>
    <font>
      <b/>
      <sz val="8"/>
      <color indexed="64"/>
      <name val="Times New Roman"/>
    </font>
    <font>
      <b/>
      <sz val="10"/>
      <color theme="1"/>
      <name val="Times New Roman"/>
    </font>
    <font>
      <sz val="8"/>
      <color indexed="64"/>
      <name val="Times New Roman"/>
    </font>
    <font>
      <b/>
      <sz val="8"/>
      <color theme="1"/>
      <name val="Times New Roman"/>
    </font>
    <font>
      <b/>
      <sz val="11"/>
      <color theme="1"/>
      <name val="Calibri"/>
      <scheme val="minor"/>
    </font>
    <font>
      <sz val="10"/>
      <color indexed="64"/>
      <name val="Times New Roman"/>
    </font>
    <font>
      <b/>
      <i/>
      <sz val="8"/>
      <color indexed="64"/>
      <name val="Times New Roman"/>
    </font>
    <font>
      <i/>
      <sz val="8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164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4" fontId="6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/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wmf"/><Relationship Id="rId7" Type="http://schemas.openxmlformats.org/officeDocument/2006/relationships/image" Target="../media/image4.wmf"/><Relationship Id="rId2" Type="http://schemas.openxmlformats.org/officeDocument/2006/relationships/image" Target="../media/media1.svg"/><Relationship Id="rId1" Type="http://schemas.openxmlformats.org/officeDocument/2006/relationships/image" Target="../media/image1.wmf"/><Relationship Id="rId6" Type="http://schemas.openxmlformats.org/officeDocument/2006/relationships/image" Target="../media/media3.svg"/><Relationship Id="rId5" Type="http://schemas.openxmlformats.org/officeDocument/2006/relationships/image" Target="../media/image3.wmf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7381875" y="1952625"/>
          <a:ext cx="800100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109537</xdr:colOff>
      <xdr:row>3</xdr:row>
      <xdr:rowOff>1457325</xdr:rowOff>
    </xdr:from>
    <xdr:to>
      <xdr:col>14</xdr:col>
      <xdr:colOff>1781175</xdr:colOff>
      <xdr:row>3</xdr:row>
      <xdr:rowOff>1800225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8977312" y="2828925"/>
          <a:ext cx="1671638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8"/>
            </a:ext>
          </a:extLst>
        </a:blip>
        <a:stretch/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tabSelected="1" workbookViewId="0">
      <selection activeCell="P14" sqref="P14"/>
    </sheetView>
  </sheetViews>
  <sheetFormatPr defaultColWidth="9.140625" defaultRowHeight="12.75" x14ac:dyDescent="0.2"/>
  <cols>
    <col min="1" max="1" width="4.7109375" style="1" customWidth="1"/>
    <col min="2" max="2" width="28.85546875" style="1" customWidth="1"/>
    <col min="3" max="3" width="9" style="1" customWidth="1"/>
    <col min="4" max="4" width="9.710937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8.42578125" style="1" customWidth="1"/>
    <col min="16" max="16" width="15.28515625" style="1" customWidth="1"/>
    <col min="17" max="17" width="16" style="1" customWidth="1"/>
    <col min="18" max="18" width="23.85546875" style="1" customWidth="1"/>
    <col min="19" max="19" width="20.5703125" style="1" customWidth="1"/>
    <col min="20" max="16384" width="9.140625" style="1"/>
  </cols>
  <sheetData>
    <row r="1" spans="1:19" ht="15.75" x14ac:dyDescent="0.25">
      <c r="Q1" s="2"/>
    </row>
    <row r="2" spans="1:19" ht="42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16"/>
      <c r="Q2" s="16"/>
    </row>
    <row r="3" spans="1:19" ht="50.25" customHeight="1" x14ac:dyDescent="0.2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/>
      <c r="G3" s="17"/>
      <c r="H3" s="17" t="s">
        <v>6</v>
      </c>
      <c r="I3" s="17"/>
      <c r="J3" s="17"/>
      <c r="K3" s="17" t="s">
        <v>7</v>
      </c>
      <c r="L3" s="19" t="s">
        <v>8</v>
      </c>
      <c r="M3" s="19"/>
      <c r="N3" s="19"/>
      <c r="O3" s="20" t="s">
        <v>9</v>
      </c>
      <c r="P3" s="20"/>
      <c r="Q3" s="20"/>
      <c r="R3" s="21" t="s">
        <v>24</v>
      </c>
      <c r="S3" s="21" t="s">
        <v>10</v>
      </c>
    </row>
    <row r="4" spans="1:19" ht="205.5" customHeight="1" x14ac:dyDescent="0.2">
      <c r="A4" s="17"/>
      <c r="B4" s="17"/>
      <c r="C4" s="17"/>
      <c r="D4" s="18"/>
      <c r="E4" s="3" t="s">
        <v>11</v>
      </c>
      <c r="F4" s="3" t="s">
        <v>12</v>
      </c>
      <c r="G4" s="3" t="s">
        <v>13</v>
      </c>
      <c r="H4" s="3" t="s">
        <v>14</v>
      </c>
      <c r="I4" s="3" t="s">
        <v>14</v>
      </c>
      <c r="J4" s="3" t="s">
        <v>14</v>
      </c>
      <c r="K4" s="17"/>
      <c r="L4" s="3" t="s">
        <v>15</v>
      </c>
      <c r="M4" s="3" t="s">
        <v>16</v>
      </c>
      <c r="N4" s="3" t="s">
        <v>17</v>
      </c>
      <c r="O4" s="4" t="s">
        <v>18</v>
      </c>
      <c r="P4" s="5" t="s">
        <v>19</v>
      </c>
      <c r="Q4" s="5" t="s">
        <v>20</v>
      </c>
      <c r="R4" s="22"/>
      <c r="S4" s="22"/>
    </row>
    <row r="5" spans="1:19" ht="20.100000000000001" customHeight="1" x14ac:dyDescent="0.2">
      <c r="A5" s="6">
        <v>1</v>
      </c>
      <c r="B5" s="6" t="s">
        <v>23</v>
      </c>
      <c r="C5" s="6" t="s">
        <v>21</v>
      </c>
      <c r="D5" s="6">
        <v>6</v>
      </c>
      <c r="E5" s="7">
        <v>637</v>
      </c>
      <c r="F5" s="7">
        <v>690</v>
      </c>
      <c r="G5" s="7">
        <v>664</v>
      </c>
      <c r="H5" s="8"/>
      <c r="I5" s="8"/>
      <c r="J5" s="8"/>
      <c r="K5" s="9"/>
      <c r="L5" s="7">
        <f t="shared" ref="L5" si="0">(E5+F5+G5)/3</f>
        <v>663.67</v>
      </c>
      <c r="M5" s="10">
        <f t="shared" ref="M5" si="1">SQRT(((SUM((POWER(E5-L5,2)),(POWER(F5-L5,2)),(POWER(G5-L5,2)))/(COLUMNS(E5:G5)-1))))</f>
        <v>26.5</v>
      </c>
      <c r="N5" s="10">
        <f t="shared" ref="N5" si="2">M5/L5*100</f>
        <v>3.99</v>
      </c>
      <c r="O5" s="11">
        <f t="shared" ref="O5" si="3">(D5*L5)</f>
        <v>3982.02</v>
      </c>
      <c r="P5" s="10">
        <f t="shared" ref="P5" si="4">SUM(L5)</f>
        <v>663.67</v>
      </c>
      <c r="Q5" s="10">
        <f t="shared" ref="Q5" si="5">SUM(O5)</f>
        <v>3982.02</v>
      </c>
      <c r="R5" s="12">
        <v>7400</v>
      </c>
      <c r="S5" s="12">
        <f t="shared" ref="S5" si="6">SUM(Q5)</f>
        <v>3982.02</v>
      </c>
    </row>
    <row r="6" spans="1:19" ht="30" customHeight="1" x14ac:dyDescent="0.25">
      <c r="A6" s="23" t="s">
        <v>22</v>
      </c>
      <c r="B6" s="24"/>
      <c r="C6" s="24"/>
      <c r="D6" s="24"/>
      <c r="E6" s="24"/>
      <c r="F6" s="24"/>
      <c r="G6" s="24"/>
      <c r="Q6" s="13">
        <f>SUM(Q5)</f>
        <v>3982.02</v>
      </c>
      <c r="S6" s="14">
        <f>SUM(S5:S5)</f>
        <v>3982.02</v>
      </c>
    </row>
  </sheetData>
  <autoFilter ref="G2:G5"/>
  <mergeCells count="13">
    <mergeCell ref="R3:R4"/>
    <mergeCell ref="S3:S4"/>
    <mergeCell ref="A6:G6"/>
    <mergeCell ref="A2:Q2"/>
    <mergeCell ref="A3:A4"/>
    <mergeCell ref="B3:B4"/>
    <mergeCell ref="C3:C4"/>
    <mergeCell ref="D3:D4"/>
    <mergeCell ref="E3:G3"/>
    <mergeCell ref="H3:J3"/>
    <mergeCell ref="K3:K4"/>
    <mergeCell ref="L3:N3"/>
    <mergeCell ref="O3:Q3"/>
  </mergeCells>
  <pageMargins left="0.51181102362204722" right="0.70866141732283472" top="0.74803149606299213" bottom="0.74803149606299213" header="0.31496062992125984" footer="0.31496062992125984"/>
  <pageSetup paperSize="9" scale="69" orientation="landscape" horizontalDpi="2147483648" verticalDpi="214748364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Коноплёв Мирослав Ильич</cp:lastModifiedBy>
  <cp:revision>1</cp:revision>
  <dcterms:created xsi:type="dcterms:W3CDTF">2018-01-25T11:04:14Z</dcterms:created>
  <dcterms:modified xsi:type="dcterms:W3CDTF">2026-08-24T11:47:14Z</dcterms:modified>
</cp:coreProperties>
</file>