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50" yWindow="45" windowWidth="24240" windowHeight="7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Лист1!$A$1:$N$31</definedName>
  </definedNames>
  <calcPr calcId="125725"/>
</workbook>
</file>

<file path=xl/calcChain.xml><?xml version="1.0" encoding="utf-8"?>
<calcChain xmlns="http://schemas.openxmlformats.org/spreadsheetml/2006/main">
  <c r="H28" i="1"/>
  <c r="I28" s="1"/>
  <c r="J28"/>
  <c r="K28" s="1"/>
  <c r="L28" s="1"/>
  <c r="H29"/>
  <c r="I29" s="1"/>
  <c r="J29"/>
  <c r="K29" s="1"/>
  <c r="L29" s="1"/>
  <c r="H27"/>
  <c r="I27" s="1"/>
  <c r="J27"/>
  <c r="K27" s="1"/>
  <c r="L27" s="1"/>
  <c r="H26" l="1"/>
  <c r="I26" s="1"/>
  <c r="J26"/>
  <c r="K26" s="1"/>
  <c r="L26" s="1"/>
  <c r="H25"/>
  <c r="I25" s="1"/>
  <c r="J25"/>
  <c r="K25" s="1"/>
  <c r="L25" s="1"/>
  <c r="H24"/>
  <c r="I24" s="1"/>
  <c r="J24"/>
  <c r="K24" s="1"/>
  <c r="L24" s="1"/>
  <c r="H23"/>
  <c r="I23" s="1"/>
  <c r="J23"/>
  <c r="K23" s="1"/>
  <c r="L23" s="1"/>
  <c r="H22"/>
  <c r="I22" s="1"/>
  <c r="J22"/>
  <c r="K22" s="1"/>
  <c r="L22" s="1"/>
  <c r="H21"/>
  <c r="I21" s="1"/>
  <c r="J21"/>
  <c r="K21" s="1"/>
  <c r="L21" s="1"/>
  <c r="H20"/>
  <c r="I20" s="1"/>
  <c r="J20"/>
  <c r="K20" s="1"/>
  <c r="L20" s="1"/>
  <c r="H19"/>
  <c r="I19" s="1"/>
  <c r="J19"/>
  <c r="K19" s="1"/>
  <c r="L19" s="1"/>
  <c r="H16"/>
  <c r="I16" s="1"/>
  <c r="J16"/>
  <c r="K16" s="1"/>
  <c r="L16" s="1"/>
  <c r="H17"/>
  <c r="I17" s="1"/>
  <c r="J17"/>
  <c r="K17" s="1"/>
  <c r="L17" s="1"/>
  <c r="H18"/>
  <c r="I18" s="1"/>
  <c r="J18"/>
  <c r="K18" s="1"/>
  <c r="L18" s="1"/>
  <c r="J15"/>
  <c r="K15" s="1"/>
  <c r="L15" s="1"/>
  <c r="H15"/>
  <c r="I15" s="1"/>
  <c r="L30" l="1"/>
</calcChain>
</file>

<file path=xl/sharedStrings.xml><?xml version="1.0" encoding="utf-8"?>
<sst xmlns="http://schemas.openxmlformats.org/spreadsheetml/2006/main" count="59" uniqueCount="48">
  <si>
    <t>Обоснование начальной (максимальной) цены контракта</t>
  </si>
  <si>
    <t>Расчет НМЦК</t>
  </si>
  <si>
    <t>Сумма, руб.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</si>
  <si>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</si>
  <si>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</si>
  <si>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</si>
  <si>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</si>
  <si>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</si>
  <si>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</si>
  <si>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</si>
  <si>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t>НМЦК</t>
  </si>
  <si>
    <t>Наименование услуг</t>
  </si>
  <si>
    <t>Минимальная цена единицы, руб.</t>
  </si>
  <si>
    <t>Коэффициент вариации цены, %</t>
  </si>
  <si>
    <t xml:space="preserve">                           
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</si>
  <si>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Кол-во</t>
  </si>
  <si>
    <t>Осуществлен сбор и анализ ценовой информации путем запроса коммерческих предложений:</t>
  </si>
  <si>
    <r>
      <rPr>
        <b/>
        <sz val="11"/>
        <color theme="1"/>
        <rFont val="Times New Roman"/>
        <family val="1"/>
        <charset val="204"/>
      </rPr>
      <t>Используемый метод:</t>
    </r>
    <r>
      <rPr>
        <sz val="11"/>
        <color theme="1"/>
        <rFont val="Times New Roman"/>
        <family val="1"/>
        <charset val="204"/>
      </rPr>
      <t xml:space="preserve"> определения начальной (максимальной) цены контракта, с обоснованием</t>
    </r>
  </si>
  <si>
    <t>Код ОКПД 2</t>
  </si>
  <si>
    <t>Управляющий контрактной службой _____________________________ М.Г. Блохин</t>
  </si>
  <si>
    <r>
      <t xml:space="preserve">Источник финансирования:  </t>
    </r>
    <r>
      <rPr>
        <sz val="11"/>
        <color theme="1"/>
        <rFont val="Times New Roman"/>
        <family val="1"/>
        <charset val="204"/>
      </rPr>
      <t>Средства полученные Заказчиком при осуществлении иной, приносящей доход деятельности от физических, юридических лиц, в том числе в рамках предусмотренных его учредительным документом.</t>
    </r>
  </si>
  <si>
    <t>Итого:</t>
  </si>
  <si>
    <t>Вилка пластиковая, 180 мм</t>
  </si>
  <si>
    <t>Ложка пластиковая,180 мм</t>
  </si>
  <si>
    <t>Нож пластиковый, 180 мм</t>
  </si>
  <si>
    <t>Тарелка глубокая пластиковая, 500 мл</t>
  </si>
  <si>
    <t>Тарелка мелкая пластиковая, 205 мм</t>
  </si>
  <si>
    <t>Стакан пластиковый 200 мл</t>
  </si>
  <si>
    <t>Чашка кофейная, пластиковая, 200 мл</t>
  </si>
  <si>
    <t>22.29.23.110</t>
  </si>
  <si>
    <t>Ложка чайная пластиковая, 125 мм</t>
  </si>
  <si>
    <t>Стакан бумажный, 350 мл</t>
  </si>
  <si>
    <t>Салфетка бумажная 24*24 см</t>
  </si>
  <si>
    <t>17.22.11.130</t>
  </si>
  <si>
    <t>Салфетка бумажная двухслойная</t>
  </si>
  <si>
    <t>Бумага туалетная двухслойная</t>
  </si>
  <si>
    <t>Мешок для мусора 35 литр, 20 мкм</t>
  </si>
  <si>
    <t>22.22.11.190</t>
  </si>
  <si>
    <t>Мешок для мусора 120 литр, 15 мкм</t>
  </si>
  <si>
    <t>Салфетки бумажные, однослойные, 24х24 см</t>
  </si>
  <si>
    <t>17.22.11.110</t>
  </si>
  <si>
    <r>
      <t xml:space="preserve">НМЦК составила: </t>
    </r>
    <r>
      <rPr>
        <b/>
        <sz val="11"/>
        <color theme="1"/>
        <rFont val="Times New Roman"/>
        <family val="1"/>
        <charset val="204"/>
      </rPr>
      <t>9 647,00 (Девять тысяч шестьсот сорок семь) рублей 00 копеек,</t>
    </r>
    <r>
      <rPr>
        <sz val="11"/>
        <color theme="1"/>
        <rFont val="Times New Roman"/>
        <family val="1"/>
        <charset val="204"/>
      </rPr>
      <t xml:space="preserve"> с учетом всех необходимых затрат.</t>
    </r>
  </si>
  <si>
    <r>
      <t xml:space="preserve">Дата подготовки обоснования НМЦК: </t>
    </r>
    <r>
      <rPr>
        <sz val="11"/>
        <color theme="1"/>
        <rFont val="Times New Roman"/>
        <family val="1"/>
        <charset val="204"/>
      </rPr>
      <t>04.08.2026</t>
    </r>
  </si>
  <si>
    <t>Предмет Контракта: Поставка одноразовой посуды, салфеток бумажных, туалетной бумаги, мешков для мусора</t>
  </si>
  <si>
    <t>Основные характеристики объекта закупки: Поставка одноразовой посуды, салфеток бумажных, туалетной бумаги, мешков для мусора</t>
  </si>
  <si>
    <t>Источник № 1: Предложение о цене (счет) № ЦБ-2164 от 31.07.2026</t>
  </si>
  <si>
    <t>Источник № 2: Коммерческое предложение № б/н от 03.08.2026</t>
  </si>
  <si>
    <t>Источник № 3: Коммерческое предложение № 28077 от 25.07.2026</t>
  </si>
</sst>
</file>

<file path=xl/styles.xml><?xml version="1.0" encoding="utf-8"?>
<styleSheet xmlns="http://schemas.openxmlformats.org/spreadsheetml/2006/main">
  <numFmts count="1">
    <numFmt numFmtId="164" formatCode="0.000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3405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8" fillId="0" borderId="0" xfId="0" applyFont="1"/>
    <xf numFmtId="0" fontId="1" fillId="0" borderId="11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30958</xdr:rowOff>
    </xdr:from>
    <xdr:ext cx="3467100" cy="378617"/>
    <xdr:sp macro="" textlink="">
      <xdr:nvSpPr>
        <xdr:cNvPr id="2" name="TextBox 1">
          <a:extLst>
            <a:ext uri="{FF2B5EF4-FFF2-40B4-BE49-F238E27FC236}">
              <a16:creationId xmlns:a14="http://schemas.microsoft.com/office/drawing/2010/main" xmlns="" xmlns:a16="http://schemas.microsoft.com/office/drawing/2014/main" xmlns:mc="http://schemas.openxmlformats.org/markup-compatibility/2006" id="{00000000-0008-0000-0000-000002000000}"/>
            </a:ext>
          </a:extLst>
        </xdr:cNvPr>
        <xdr:cNvSpPr txBox="1"/>
      </xdr:nvSpPr>
      <xdr:spPr>
        <a:xfrm>
          <a:off x="3752850" y="1764508"/>
          <a:ext cx="3467100" cy="3786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 i="0">
              <a:latin typeface="Cambria Math"/>
            </a:rPr>
            <a:t>〖</a:t>
          </a:r>
          <a:r>
            <a:rPr lang="ru-RU" sz="1200" b="0" i="0">
              <a:latin typeface="Cambria Math"/>
            </a:rPr>
            <a:t>НМЦК〗^(рын )</a:t>
          </a:r>
          <a:r>
            <a:rPr lang="ru-RU" sz="1200" i="0">
              <a:latin typeface="Cambria Math"/>
              <a:ea typeface="Cambria Math"/>
            </a:rPr>
            <a:t>=</a:t>
          </a:r>
          <a:r>
            <a:rPr lang="en-US" sz="1200" b="0" i="0">
              <a:latin typeface="Cambria Math"/>
              <a:ea typeface="Cambria Math"/>
            </a:rPr>
            <a:t>𝑣</a:t>
          </a:r>
          <a:r>
            <a:rPr lang="ru-RU" sz="1200" b="0" i="0">
              <a:latin typeface="Cambria Math"/>
              <a:ea typeface="Cambria Math"/>
            </a:rPr>
            <a:t>/</a:t>
          </a:r>
          <a:r>
            <a:rPr lang="en-US" sz="1200" b="0" i="0">
              <a:latin typeface="Cambria Math"/>
              <a:ea typeface="Cambria Math"/>
            </a:rPr>
            <a:t>𝑛× </a:t>
          </a:r>
          <a:r>
            <a:rPr lang="ru-RU" sz="110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∑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_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)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^𝑛▒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ц_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 </a:t>
          </a:r>
          <a:r>
            <a:rPr lang="ru-RU" sz="1200" b="0" i="0">
              <a:latin typeface="Cambria Math"/>
              <a:ea typeface="Cambria Math"/>
            </a:rPr>
            <a:t>,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2"/>
  <sheetViews>
    <sheetView tabSelected="1" topLeftCell="A13" zoomScaleNormal="100" zoomScaleSheetLayoutView="90" workbookViewId="0">
      <selection activeCell="F15" sqref="F15:F29"/>
    </sheetView>
  </sheetViews>
  <sheetFormatPr defaultRowHeight="15"/>
  <cols>
    <col min="1" max="1" width="6" customWidth="1"/>
    <col min="2" max="2" width="51.7109375" customWidth="1"/>
    <col min="3" max="3" width="9" customWidth="1"/>
    <col min="4" max="4" width="15.85546875" customWidth="1"/>
    <col min="5" max="5" width="14.5703125" customWidth="1"/>
    <col min="6" max="6" width="14" customWidth="1"/>
    <col min="7" max="7" width="15.28515625" customWidth="1"/>
    <col min="8" max="8" width="15.5703125" customWidth="1"/>
    <col min="9" max="9" width="16.85546875" customWidth="1"/>
    <col min="10" max="10" width="16.28515625" customWidth="1"/>
    <col min="11" max="11" width="14" customWidth="1"/>
    <col min="12" max="12" width="14.7109375" customWidth="1"/>
    <col min="13" max="13" width="0.140625" hidden="1" customWidth="1"/>
    <col min="14" max="14" width="2.5703125" hidden="1" customWidth="1"/>
    <col min="16" max="16" width="23.28515625" customWidth="1"/>
    <col min="17" max="17" width="37.7109375" customWidth="1"/>
  </cols>
  <sheetData>
    <row r="1" spans="1:22" ht="22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1"/>
      <c r="Q1" s="1"/>
      <c r="R1" s="1"/>
      <c r="S1" s="1"/>
      <c r="T1" s="1"/>
      <c r="U1" s="1"/>
      <c r="V1" s="1"/>
    </row>
    <row r="2" spans="1:22" ht="27" customHeight="1">
      <c r="A2" s="35" t="s">
        <v>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2"/>
      <c r="P2" s="1"/>
      <c r="Q2" s="1"/>
      <c r="R2" s="1"/>
      <c r="S2" s="1"/>
      <c r="T2" s="1"/>
      <c r="U2" s="1"/>
      <c r="V2" s="1"/>
    </row>
    <row r="3" spans="1:22" ht="18" customHeight="1">
      <c r="A3" s="24" t="s">
        <v>42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"/>
      <c r="P3" s="1"/>
      <c r="Q3" s="1"/>
      <c r="R3" s="1"/>
      <c r="S3" s="1"/>
      <c r="T3" s="1"/>
      <c r="U3" s="1"/>
      <c r="V3" s="1"/>
    </row>
    <row r="4" spans="1:22" ht="20.25" customHeight="1">
      <c r="A4" s="24" t="s">
        <v>20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"/>
      <c r="P4" s="1"/>
      <c r="Q4" s="1"/>
      <c r="R4" s="1"/>
      <c r="S4" s="1"/>
      <c r="T4" s="1"/>
      <c r="U4" s="1"/>
      <c r="V4" s="1"/>
    </row>
    <row r="5" spans="1:22" ht="24" customHeight="1">
      <c r="A5" s="26" t="s">
        <v>44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2"/>
      <c r="P5" s="1"/>
      <c r="Q5" s="1"/>
      <c r="R5" s="1"/>
      <c r="S5" s="1"/>
      <c r="T5" s="1"/>
      <c r="U5" s="1"/>
      <c r="V5" s="1"/>
    </row>
    <row r="6" spans="1:22" ht="24" customHeight="1">
      <c r="A6" s="25" t="s">
        <v>17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"/>
      <c r="P6" s="1"/>
      <c r="Q6" s="1"/>
      <c r="R6" s="1"/>
      <c r="S6" s="1"/>
      <c r="T6" s="1"/>
      <c r="U6" s="1"/>
      <c r="V6" s="1"/>
    </row>
    <row r="7" spans="1:22" ht="123.75" customHeight="1">
      <c r="A7" s="4" t="s">
        <v>1</v>
      </c>
      <c r="B7" s="36" t="s">
        <v>14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"/>
      <c r="P7" s="1"/>
      <c r="Q7" s="1"/>
      <c r="R7" s="1"/>
      <c r="S7" s="1"/>
      <c r="T7" s="1"/>
      <c r="U7" s="1"/>
      <c r="V7" s="1"/>
    </row>
    <row r="8" spans="1:22" ht="23.25" customHeight="1">
      <c r="A8" s="30" t="s">
        <v>16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2"/>
      <c r="P8" s="1"/>
      <c r="Q8" s="1"/>
      <c r="R8" s="1"/>
      <c r="S8" s="1"/>
      <c r="T8" s="1"/>
      <c r="U8" s="1"/>
      <c r="V8" s="1"/>
    </row>
    <row r="9" spans="1:22" ht="15.75" customHeight="1">
      <c r="A9" s="30" t="s">
        <v>45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2"/>
      <c r="P9" s="1"/>
      <c r="Q9" s="1"/>
      <c r="R9" s="1"/>
      <c r="S9" s="1"/>
      <c r="T9" s="1"/>
      <c r="U9" s="1"/>
      <c r="V9" s="1"/>
    </row>
    <row r="10" spans="1:22" ht="16.5" customHeight="1">
      <c r="A10" s="30" t="s">
        <v>46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2"/>
      <c r="P10" s="1"/>
      <c r="Q10" s="1"/>
      <c r="R10" s="1"/>
      <c r="S10" s="1"/>
      <c r="T10" s="1"/>
      <c r="U10" s="1"/>
      <c r="V10" s="1"/>
    </row>
    <row r="11" spans="1:22" ht="18" customHeight="1">
      <c r="A11" s="30" t="s">
        <v>47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2"/>
      <c r="P11" s="1"/>
      <c r="Q11" s="1"/>
      <c r="R11" s="1"/>
      <c r="S11" s="1"/>
      <c r="T11" s="1"/>
      <c r="U11" s="1"/>
      <c r="V11" s="1"/>
    </row>
    <row r="12" spans="1:22" ht="24.75" customHeight="1">
      <c r="A12" s="25" t="s">
        <v>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"/>
      <c r="P12" s="1"/>
      <c r="Q12" s="1"/>
      <c r="R12" s="1"/>
      <c r="S12" s="1"/>
      <c r="T12" s="1"/>
      <c r="U12" s="1"/>
      <c r="V12" s="1"/>
    </row>
    <row r="13" spans="1:22" ht="20.25" customHeight="1">
      <c r="A13" s="32" t="s">
        <v>9</v>
      </c>
      <c r="B13" s="32" t="s">
        <v>11</v>
      </c>
      <c r="C13" s="32" t="s">
        <v>15</v>
      </c>
      <c r="D13" s="32" t="s">
        <v>18</v>
      </c>
      <c r="E13" s="29" t="s">
        <v>3</v>
      </c>
      <c r="F13" s="29"/>
      <c r="G13" s="29"/>
      <c r="H13" s="37" t="s">
        <v>7</v>
      </c>
      <c r="I13" s="37" t="s">
        <v>13</v>
      </c>
      <c r="J13" s="37" t="s">
        <v>12</v>
      </c>
      <c r="K13" s="37" t="s">
        <v>2</v>
      </c>
      <c r="L13" s="37" t="s">
        <v>10</v>
      </c>
      <c r="M13" s="3"/>
      <c r="N13" s="3"/>
      <c r="O13" s="1"/>
      <c r="P13" s="1"/>
      <c r="Q13" s="1"/>
      <c r="R13" s="1"/>
      <c r="S13" s="1"/>
    </row>
    <row r="14" spans="1:22" ht="18" customHeight="1">
      <c r="A14" s="39"/>
      <c r="B14" s="40"/>
      <c r="C14" s="33"/>
      <c r="D14" s="39"/>
      <c r="E14" s="5" t="s">
        <v>4</v>
      </c>
      <c r="F14" s="5" t="s">
        <v>5</v>
      </c>
      <c r="G14" s="5" t="s">
        <v>6</v>
      </c>
      <c r="H14" s="38"/>
      <c r="I14" s="38"/>
      <c r="J14" s="38"/>
      <c r="K14" s="38"/>
      <c r="L14" s="38"/>
      <c r="M14" s="3"/>
      <c r="N14" s="3"/>
      <c r="O14" s="1"/>
      <c r="P14" s="1"/>
      <c r="Q14" s="1"/>
      <c r="R14" s="1"/>
      <c r="S14" s="1"/>
    </row>
    <row r="15" spans="1:22" ht="20.25" customHeight="1">
      <c r="A15" s="9">
        <v>1</v>
      </c>
      <c r="B15" s="18" t="s">
        <v>22</v>
      </c>
      <c r="C15" s="13">
        <v>100</v>
      </c>
      <c r="D15" s="12" t="s">
        <v>29</v>
      </c>
      <c r="E15" s="8">
        <v>1.3</v>
      </c>
      <c r="F15" s="42">
        <v>1.4</v>
      </c>
      <c r="G15" s="8">
        <v>1.35</v>
      </c>
      <c r="H15" s="6">
        <f>ROUND(AVERAGE(E15:G15),2)</f>
        <v>1.35</v>
      </c>
      <c r="I15" s="6">
        <f>(STDEVA(E15:G15)/H15)*100</f>
        <v>3.7037037037030061</v>
      </c>
      <c r="J15" s="8">
        <f>MIN(E15:G15)</f>
        <v>1.3</v>
      </c>
      <c r="K15" s="8">
        <f>J15*C15</f>
        <v>130</v>
      </c>
      <c r="L15" s="8">
        <f>SUM(K15)</f>
        <v>130</v>
      </c>
      <c r="M15" s="3"/>
      <c r="N15" s="3"/>
      <c r="O15" s="1"/>
      <c r="P15" s="1"/>
      <c r="Q15" s="1"/>
      <c r="R15" s="1"/>
    </row>
    <row r="16" spans="1:22" ht="24.75" customHeight="1">
      <c r="A16" s="9">
        <v>2</v>
      </c>
      <c r="B16" s="11" t="s">
        <v>23</v>
      </c>
      <c r="C16" s="13">
        <v>200</v>
      </c>
      <c r="D16" s="12" t="s">
        <v>29</v>
      </c>
      <c r="E16" s="8">
        <v>1.6</v>
      </c>
      <c r="F16" s="42">
        <v>1.7</v>
      </c>
      <c r="G16" s="8">
        <v>1.65</v>
      </c>
      <c r="H16" s="6">
        <f t="shared" ref="H16:H26" si="0">ROUND(AVERAGE(E16:G16),2)</f>
        <v>1.65</v>
      </c>
      <c r="I16" s="6">
        <f t="shared" ref="I16:I26" si="1">(STDEVA(E16:G16)/H16)*100</f>
        <v>3.0303030303032674</v>
      </c>
      <c r="J16" s="8">
        <f t="shared" ref="J16:J26" si="2">MIN(E16:G16)</f>
        <v>1.6</v>
      </c>
      <c r="K16" s="8">
        <f t="shared" ref="K16:K26" si="3">J16*C16</f>
        <v>320</v>
      </c>
      <c r="L16" s="8">
        <f t="shared" ref="L16:L26" si="4">SUM(K16)</f>
        <v>320</v>
      </c>
      <c r="M16" s="3"/>
      <c r="N16" s="3"/>
      <c r="O16" s="1"/>
      <c r="P16" s="1"/>
      <c r="Q16" s="1"/>
      <c r="R16" s="1"/>
    </row>
    <row r="17" spans="1:18" ht="23.25" customHeight="1">
      <c r="A17" s="9">
        <v>3</v>
      </c>
      <c r="B17" s="11" t="s">
        <v>24</v>
      </c>
      <c r="C17" s="13">
        <v>200</v>
      </c>
      <c r="D17" s="12" t="s">
        <v>29</v>
      </c>
      <c r="E17" s="8">
        <v>0.94</v>
      </c>
      <c r="F17" s="42">
        <v>1</v>
      </c>
      <c r="G17" s="8">
        <v>0.95</v>
      </c>
      <c r="H17" s="6">
        <f t="shared" si="0"/>
        <v>0.96</v>
      </c>
      <c r="I17" s="6">
        <f t="shared" si="1"/>
        <v>3.3484898475671736</v>
      </c>
      <c r="J17" s="8">
        <f t="shared" si="2"/>
        <v>0.94</v>
      </c>
      <c r="K17" s="8">
        <f t="shared" si="3"/>
        <v>188</v>
      </c>
      <c r="L17" s="8">
        <f t="shared" si="4"/>
        <v>188</v>
      </c>
      <c r="M17" s="3"/>
      <c r="N17" s="3"/>
      <c r="O17" s="1"/>
      <c r="P17" s="1"/>
      <c r="Q17" s="1"/>
      <c r="R17" s="1"/>
    </row>
    <row r="18" spans="1:18" ht="24.75" customHeight="1">
      <c r="A18" s="9">
        <v>4</v>
      </c>
      <c r="B18" s="11" t="s">
        <v>30</v>
      </c>
      <c r="C18" s="13">
        <v>400</v>
      </c>
      <c r="D18" s="12" t="s">
        <v>29</v>
      </c>
      <c r="E18" s="41">
        <v>0.89249999999999996</v>
      </c>
      <c r="F18" s="42">
        <v>1</v>
      </c>
      <c r="G18" s="8">
        <v>0.9</v>
      </c>
      <c r="H18" s="6">
        <f t="shared" si="0"/>
        <v>0.93</v>
      </c>
      <c r="I18" s="6">
        <f t="shared" si="1"/>
        <v>6.4534794193659968</v>
      </c>
      <c r="J18" s="8">
        <f t="shared" si="2"/>
        <v>0.89249999999999996</v>
      </c>
      <c r="K18" s="8">
        <f t="shared" si="3"/>
        <v>357</v>
      </c>
      <c r="L18" s="8">
        <f t="shared" si="4"/>
        <v>357</v>
      </c>
      <c r="M18" s="3"/>
      <c r="N18" s="3"/>
      <c r="O18" s="1"/>
      <c r="P18" s="1"/>
      <c r="Q18" s="1"/>
      <c r="R18" s="1"/>
    </row>
    <row r="19" spans="1:18" ht="26.25" customHeight="1">
      <c r="A19" s="9">
        <v>5</v>
      </c>
      <c r="B19" s="11" t="s">
        <v>25</v>
      </c>
      <c r="C19" s="13">
        <v>300</v>
      </c>
      <c r="D19" s="12" t="s">
        <v>29</v>
      </c>
      <c r="E19" s="8">
        <v>5.2</v>
      </c>
      <c r="F19" s="42">
        <v>5.4</v>
      </c>
      <c r="G19" s="8">
        <v>5.3</v>
      </c>
      <c r="H19" s="6">
        <f t="shared" si="0"/>
        <v>5.3</v>
      </c>
      <c r="I19" s="6">
        <f t="shared" si="1"/>
        <v>1.8867924528293307</v>
      </c>
      <c r="J19" s="8">
        <f t="shared" si="2"/>
        <v>5.2</v>
      </c>
      <c r="K19" s="8">
        <f t="shared" si="3"/>
        <v>1560</v>
      </c>
      <c r="L19" s="8">
        <f t="shared" si="4"/>
        <v>1560</v>
      </c>
      <c r="M19" s="3"/>
      <c r="N19" s="3"/>
      <c r="O19" s="1"/>
      <c r="P19" s="1"/>
      <c r="Q19" s="1"/>
      <c r="R19" s="1"/>
    </row>
    <row r="20" spans="1:18" ht="28.5" customHeight="1">
      <c r="A20" s="9">
        <v>6</v>
      </c>
      <c r="B20" s="11" t="s">
        <v>26</v>
      </c>
      <c r="C20" s="13">
        <v>300</v>
      </c>
      <c r="D20" s="12" t="s">
        <v>29</v>
      </c>
      <c r="E20" s="8">
        <v>4.74</v>
      </c>
      <c r="F20" s="42">
        <v>5</v>
      </c>
      <c r="G20" s="8">
        <v>4.8</v>
      </c>
      <c r="H20" s="6">
        <f t="shared" si="0"/>
        <v>4.8499999999999996</v>
      </c>
      <c r="I20" s="6">
        <f t="shared" si="1"/>
        <v>2.806952282703016</v>
      </c>
      <c r="J20" s="8">
        <f t="shared" si="2"/>
        <v>4.74</v>
      </c>
      <c r="K20" s="8">
        <f t="shared" si="3"/>
        <v>1422</v>
      </c>
      <c r="L20" s="8">
        <f t="shared" si="4"/>
        <v>1422</v>
      </c>
      <c r="M20" s="3"/>
      <c r="N20" s="3"/>
      <c r="O20" s="1"/>
      <c r="P20" s="1"/>
      <c r="Q20" s="1"/>
      <c r="R20" s="1"/>
    </row>
    <row r="21" spans="1:18" ht="25.5" customHeight="1">
      <c r="A21" s="9">
        <v>8</v>
      </c>
      <c r="B21" s="10" t="s">
        <v>27</v>
      </c>
      <c r="C21" s="13">
        <v>300</v>
      </c>
      <c r="D21" s="12" t="s">
        <v>29</v>
      </c>
      <c r="E21" s="8">
        <v>1.22</v>
      </c>
      <c r="F21" s="42">
        <v>1.3</v>
      </c>
      <c r="G21" s="8">
        <v>1.25</v>
      </c>
      <c r="H21" s="6">
        <f t="shared" si="0"/>
        <v>1.26</v>
      </c>
      <c r="I21" s="6">
        <f t="shared" si="1"/>
        <v>3.2075014954979624</v>
      </c>
      <c r="J21" s="8">
        <f t="shared" si="2"/>
        <v>1.22</v>
      </c>
      <c r="K21" s="8">
        <f t="shared" si="3"/>
        <v>366</v>
      </c>
      <c r="L21" s="8">
        <f t="shared" si="4"/>
        <v>366</v>
      </c>
      <c r="M21" s="3"/>
      <c r="N21" s="3"/>
      <c r="O21" s="1"/>
      <c r="P21" s="1"/>
      <c r="Q21" s="1"/>
      <c r="R21" s="1"/>
    </row>
    <row r="22" spans="1:18" ht="25.5" customHeight="1">
      <c r="A22" s="9">
        <v>9</v>
      </c>
      <c r="B22" s="10" t="s">
        <v>28</v>
      </c>
      <c r="C22" s="13">
        <v>200</v>
      </c>
      <c r="D22" s="12" t="s">
        <v>29</v>
      </c>
      <c r="E22" s="8">
        <v>4.28</v>
      </c>
      <c r="F22" s="42">
        <v>4.6100000000000003</v>
      </c>
      <c r="G22" s="8">
        <v>4.4000000000000004</v>
      </c>
      <c r="H22" s="6">
        <f t="shared" si="0"/>
        <v>4.43</v>
      </c>
      <c r="I22" s="6">
        <f t="shared" si="1"/>
        <v>3.7704950538351567</v>
      </c>
      <c r="J22" s="8">
        <f t="shared" si="2"/>
        <v>4.28</v>
      </c>
      <c r="K22" s="8">
        <f t="shared" si="3"/>
        <v>856</v>
      </c>
      <c r="L22" s="8">
        <f t="shared" si="4"/>
        <v>856</v>
      </c>
      <c r="M22" s="3"/>
      <c r="N22" s="3"/>
      <c r="O22" s="1"/>
      <c r="P22" s="1"/>
      <c r="Q22" s="1"/>
      <c r="R22" s="1"/>
    </row>
    <row r="23" spans="1:18" ht="22.5" customHeight="1">
      <c r="A23" s="9">
        <v>10</v>
      </c>
      <c r="B23" s="10" t="s">
        <v>31</v>
      </c>
      <c r="C23" s="14">
        <v>300</v>
      </c>
      <c r="D23" s="12" t="s">
        <v>29</v>
      </c>
      <c r="E23" s="8">
        <v>5.84</v>
      </c>
      <c r="F23" s="42">
        <v>6.2</v>
      </c>
      <c r="G23" s="8">
        <v>320</v>
      </c>
      <c r="H23" s="6">
        <f t="shared" si="0"/>
        <v>110.68</v>
      </c>
      <c r="I23" s="6">
        <f t="shared" si="1"/>
        <v>163.78435750488964</v>
      </c>
      <c r="J23" s="8">
        <f t="shared" si="2"/>
        <v>5.84</v>
      </c>
      <c r="K23" s="8">
        <f t="shared" si="3"/>
        <v>1752</v>
      </c>
      <c r="L23" s="8">
        <f t="shared" si="4"/>
        <v>1752</v>
      </c>
      <c r="M23" s="3"/>
      <c r="N23" s="3"/>
      <c r="O23" s="1"/>
      <c r="P23" s="1"/>
      <c r="Q23" s="1"/>
      <c r="R23" s="1"/>
    </row>
    <row r="24" spans="1:18" ht="21.75" customHeight="1">
      <c r="A24" s="6">
        <v>11</v>
      </c>
      <c r="B24" s="10" t="s">
        <v>32</v>
      </c>
      <c r="C24" s="13">
        <v>5</v>
      </c>
      <c r="D24" s="12" t="s">
        <v>33</v>
      </c>
      <c r="E24" s="8">
        <v>29</v>
      </c>
      <c r="F24" s="42">
        <v>35</v>
      </c>
      <c r="G24" s="8">
        <v>30</v>
      </c>
      <c r="H24" s="6">
        <f t="shared" si="0"/>
        <v>31.33</v>
      </c>
      <c r="I24" s="6">
        <f t="shared" si="1"/>
        <v>10.260294457913522</v>
      </c>
      <c r="J24" s="8">
        <f t="shared" si="2"/>
        <v>29</v>
      </c>
      <c r="K24" s="8">
        <f t="shared" si="3"/>
        <v>145</v>
      </c>
      <c r="L24" s="8">
        <f t="shared" si="4"/>
        <v>145</v>
      </c>
      <c r="M24" s="3"/>
      <c r="N24" s="3"/>
      <c r="O24" s="1"/>
      <c r="P24" s="1"/>
      <c r="Q24" s="1"/>
      <c r="R24" s="1"/>
    </row>
    <row r="25" spans="1:18" ht="21" customHeight="1">
      <c r="A25" s="6">
        <v>12</v>
      </c>
      <c r="B25" s="10" t="s">
        <v>34</v>
      </c>
      <c r="C25" s="13">
        <v>5</v>
      </c>
      <c r="D25" s="12" t="s">
        <v>33</v>
      </c>
      <c r="E25" s="8">
        <v>76</v>
      </c>
      <c r="F25" s="42">
        <v>85</v>
      </c>
      <c r="G25" s="8">
        <v>80</v>
      </c>
      <c r="H25" s="6">
        <f t="shared" si="0"/>
        <v>80.33</v>
      </c>
      <c r="I25" s="6">
        <f t="shared" si="1"/>
        <v>5.6134068876172813</v>
      </c>
      <c r="J25" s="8">
        <f t="shared" si="2"/>
        <v>76</v>
      </c>
      <c r="K25" s="8">
        <f t="shared" si="3"/>
        <v>380</v>
      </c>
      <c r="L25" s="8">
        <f t="shared" si="4"/>
        <v>380</v>
      </c>
      <c r="M25" s="3"/>
      <c r="N25" s="3"/>
      <c r="O25" s="1"/>
      <c r="P25" s="1"/>
      <c r="Q25" s="1"/>
      <c r="R25" s="1"/>
    </row>
    <row r="26" spans="1:18" ht="19.5" customHeight="1">
      <c r="A26" s="6">
        <v>13</v>
      </c>
      <c r="B26" s="10" t="s">
        <v>35</v>
      </c>
      <c r="C26" s="13">
        <v>24</v>
      </c>
      <c r="D26" s="12" t="s">
        <v>40</v>
      </c>
      <c r="E26" s="8">
        <v>40</v>
      </c>
      <c r="F26" s="42">
        <v>45.5</v>
      </c>
      <c r="G26" s="8">
        <v>45</v>
      </c>
      <c r="H26" s="6">
        <f t="shared" si="0"/>
        <v>43.5</v>
      </c>
      <c r="I26" s="6">
        <f t="shared" si="1"/>
        <v>6.9916810693082976</v>
      </c>
      <c r="J26" s="8">
        <f t="shared" si="2"/>
        <v>40</v>
      </c>
      <c r="K26" s="8">
        <f t="shared" si="3"/>
        <v>960</v>
      </c>
      <c r="L26" s="8">
        <f t="shared" si="4"/>
        <v>960</v>
      </c>
      <c r="M26" s="3"/>
      <c r="N26" s="3"/>
      <c r="O26" s="1"/>
      <c r="P26" s="1"/>
      <c r="Q26" s="1"/>
      <c r="R26" s="1"/>
    </row>
    <row r="27" spans="1:18" ht="19.5" customHeight="1">
      <c r="A27" s="6">
        <v>15</v>
      </c>
      <c r="B27" s="10" t="s">
        <v>36</v>
      </c>
      <c r="C27" s="13">
        <v>2</v>
      </c>
      <c r="D27" s="17" t="s">
        <v>37</v>
      </c>
      <c r="E27" s="15">
        <v>98</v>
      </c>
      <c r="F27" s="43">
        <v>110</v>
      </c>
      <c r="G27" s="15">
        <v>100</v>
      </c>
      <c r="H27" s="16">
        <f t="shared" ref="H27" si="5">ROUND(AVERAGE(E27:G27),2)</f>
        <v>102.67</v>
      </c>
      <c r="I27" s="16">
        <f t="shared" ref="I27" si="6">(STDEVA(E27:G27)/H27)*100</f>
        <v>6.2619075750742024</v>
      </c>
      <c r="J27" s="15">
        <f t="shared" ref="J27" si="7">MIN(E27:G27)</f>
        <v>98</v>
      </c>
      <c r="K27" s="15">
        <f t="shared" ref="K27" si="8">J27*C27</f>
        <v>196</v>
      </c>
      <c r="L27" s="15">
        <f t="shared" ref="L27" si="9">SUM(K27)</f>
        <v>196</v>
      </c>
      <c r="M27" s="3"/>
      <c r="N27" s="3"/>
      <c r="O27" s="1"/>
      <c r="P27" s="1"/>
      <c r="Q27" s="1"/>
      <c r="R27" s="1"/>
    </row>
    <row r="28" spans="1:18" ht="18" customHeight="1">
      <c r="A28" s="6">
        <v>16</v>
      </c>
      <c r="B28" s="10" t="s">
        <v>38</v>
      </c>
      <c r="C28" s="13">
        <v>1</v>
      </c>
      <c r="D28" s="17" t="s">
        <v>37</v>
      </c>
      <c r="E28" s="15">
        <v>226</v>
      </c>
      <c r="F28" s="43">
        <v>240</v>
      </c>
      <c r="G28" s="15">
        <v>230</v>
      </c>
      <c r="H28" s="16">
        <f t="shared" ref="H28:H29" si="10">ROUND(AVERAGE(E28:G28),2)</f>
        <v>232</v>
      </c>
      <c r="I28" s="16">
        <f t="shared" ref="I28:I29" si="11">(STDEVA(E28:G28)/H28)*100</f>
        <v>3.1082338581586115</v>
      </c>
      <c r="J28" s="15">
        <f t="shared" ref="J28:J29" si="12">MIN(E28:G28)</f>
        <v>226</v>
      </c>
      <c r="K28" s="15">
        <f t="shared" ref="K28:K29" si="13">J28*C28</f>
        <v>226</v>
      </c>
      <c r="L28" s="15">
        <f t="shared" ref="L28:L29" si="14">SUM(K28)</f>
        <v>226</v>
      </c>
      <c r="M28" s="3"/>
      <c r="N28" s="3"/>
      <c r="O28" s="1"/>
      <c r="P28" s="1"/>
      <c r="Q28" s="1"/>
      <c r="R28" s="1"/>
    </row>
    <row r="29" spans="1:18" ht="20.25" customHeight="1">
      <c r="A29" s="6">
        <v>17</v>
      </c>
      <c r="B29" s="10" t="s">
        <v>39</v>
      </c>
      <c r="C29" s="13">
        <v>3</v>
      </c>
      <c r="D29" s="17" t="s">
        <v>33</v>
      </c>
      <c r="E29" s="15">
        <v>263</v>
      </c>
      <c r="F29" s="43">
        <v>280</v>
      </c>
      <c r="G29" s="15">
        <v>265</v>
      </c>
      <c r="H29" s="16">
        <f t="shared" si="10"/>
        <v>269.33</v>
      </c>
      <c r="I29" s="16">
        <f t="shared" si="11"/>
        <v>3.4498842472718638</v>
      </c>
      <c r="J29" s="15">
        <f t="shared" si="12"/>
        <v>263</v>
      </c>
      <c r="K29" s="15">
        <f t="shared" si="13"/>
        <v>789</v>
      </c>
      <c r="L29" s="15">
        <f t="shared" si="14"/>
        <v>789</v>
      </c>
      <c r="M29" s="3"/>
      <c r="N29" s="3"/>
      <c r="O29" s="1"/>
      <c r="P29" s="1"/>
      <c r="Q29" s="1"/>
      <c r="R29" s="1"/>
    </row>
    <row r="30" spans="1:18" ht="18.75" customHeight="1">
      <c r="A30" s="19" t="s">
        <v>21</v>
      </c>
      <c r="B30" s="20"/>
      <c r="C30" s="20"/>
      <c r="D30" s="21"/>
      <c r="E30" s="21"/>
      <c r="F30" s="21"/>
      <c r="G30" s="21"/>
      <c r="H30" s="21"/>
      <c r="I30" s="21"/>
      <c r="J30" s="21"/>
      <c r="K30" s="22"/>
      <c r="L30" s="7">
        <f>SUM(L15:L29)</f>
        <v>9647</v>
      </c>
      <c r="M30" s="3"/>
      <c r="N30" s="3"/>
      <c r="O30" s="1"/>
      <c r="P30" s="1"/>
      <c r="Q30" s="1"/>
      <c r="R30" s="1"/>
    </row>
    <row r="31" spans="1:18" ht="18" customHeight="1">
      <c r="A31" s="25" t="s">
        <v>41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8" ht="34.5" customHeight="1">
      <c r="A32" s="23" t="s">
        <v>19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1"/>
    </row>
    <row r="33" spans="2:22" ht="21.7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22" ht="42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22" ht="54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1"/>
      <c r="Q35" s="1"/>
      <c r="R35" s="1"/>
      <c r="S35" s="1"/>
      <c r="T35" s="1"/>
      <c r="U35" s="1"/>
      <c r="V35" s="1"/>
    </row>
    <row r="36" spans="2:22" ht="40.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1"/>
      <c r="Q36" s="1"/>
      <c r="R36" s="1"/>
      <c r="S36" s="1"/>
      <c r="T36" s="1"/>
      <c r="U36" s="1"/>
      <c r="V36" s="1"/>
    </row>
    <row r="37" spans="2:22" ht="4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2:2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2:2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2:2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2:2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2:22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2:22" ht="15.75" customHeight="1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2:22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2:22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2:22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2:22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2:22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3:22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3:22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3:22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3:22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3:22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3:22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3:22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3:22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3:22">
      <c r="N57" s="1"/>
      <c r="O57" s="1"/>
      <c r="P57" s="1"/>
      <c r="Q57" s="1"/>
      <c r="R57" s="1"/>
      <c r="S57" s="1"/>
      <c r="T57" s="1"/>
      <c r="U57" s="1"/>
      <c r="V57" s="1"/>
    </row>
    <row r="58" spans="3:22">
      <c r="N58" s="1"/>
      <c r="O58" s="1"/>
      <c r="P58" s="1"/>
      <c r="Q58" s="1"/>
      <c r="R58" s="1"/>
      <c r="S58" s="1"/>
      <c r="T58" s="1"/>
      <c r="U58" s="1"/>
      <c r="V58" s="1"/>
    </row>
    <row r="59" spans="3:22">
      <c r="N59" s="1"/>
      <c r="O59" s="1"/>
      <c r="P59" s="1"/>
      <c r="Q59" s="1"/>
      <c r="R59" s="1"/>
      <c r="S59" s="1"/>
      <c r="T59" s="1"/>
      <c r="U59" s="1"/>
      <c r="V59" s="1"/>
    </row>
    <row r="60" spans="3:22">
      <c r="N60" s="1"/>
      <c r="O60" s="1"/>
      <c r="P60" s="1"/>
      <c r="Q60" s="1"/>
      <c r="R60" s="1"/>
      <c r="S60" s="1"/>
      <c r="T60" s="1"/>
      <c r="U60" s="1"/>
      <c r="V60" s="1"/>
    </row>
    <row r="61" spans="3:22">
      <c r="N61" s="1"/>
      <c r="O61" s="1"/>
      <c r="P61" s="1"/>
      <c r="Q61" s="1"/>
      <c r="R61" s="1"/>
      <c r="S61" s="1"/>
      <c r="T61" s="1"/>
      <c r="U61" s="1"/>
      <c r="V61" s="1"/>
    </row>
    <row r="62" spans="3:22">
      <c r="N62" s="1"/>
      <c r="O62" s="1"/>
      <c r="P62" s="1"/>
      <c r="Q62" s="1"/>
      <c r="R62" s="1"/>
      <c r="S62" s="1"/>
      <c r="T62" s="1"/>
      <c r="U62" s="1"/>
      <c r="V62" s="1"/>
    </row>
    <row r="63" spans="3:22">
      <c r="N63" s="1"/>
      <c r="O63" s="1"/>
      <c r="P63" s="1"/>
      <c r="Q63" s="1"/>
      <c r="R63" s="1"/>
      <c r="S63" s="1"/>
      <c r="T63" s="1"/>
      <c r="U63" s="1"/>
      <c r="V63" s="1"/>
    </row>
    <row r="64" spans="3:22">
      <c r="N64" s="1"/>
      <c r="O64" s="1"/>
      <c r="P64" s="1"/>
      <c r="Q64" s="1"/>
      <c r="R64" s="1"/>
      <c r="S64" s="1"/>
      <c r="T64" s="1"/>
      <c r="U64" s="1"/>
      <c r="V64" s="1"/>
    </row>
    <row r="65" spans="14:22">
      <c r="N65" s="1"/>
      <c r="O65" s="1"/>
      <c r="P65" s="1"/>
      <c r="Q65" s="1"/>
      <c r="R65" s="1"/>
      <c r="S65" s="1"/>
      <c r="T65" s="1"/>
      <c r="U65" s="1"/>
      <c r="V65" s="1"/>
    </row>
    <row r="66" spans="14:22">
      <c r="N66" s="1"/>
      <c r="O66" s="1"/>
      <c r="P66" s="1"/>
      <c r="Q66" s="1"/>
      <c r="R66" s="1"/>
      <c r="S66" s="1"/>
      <c r="T66" s="1"/>
      <c r="U66" s="1"/>
      <c r="V66" s="1"/>
    </row>
    <row r="67" spans="14:22">
      <c r="N67" s="1"/>
      <c r="O67" s="1"/>
      <c r="P67" s="1"/>
      <c r="Q67" s="1"/>
      <c r="R67" s="1"/>
      <c r="S67" s="1"/>
      <c r="T67" s="1"/>
      <c r="U67" s="1"/>
      <c r="V67" s="1"/>
    </row>
    <row r="68" spans="14:22">
      <c r="N68" s="1"/>
      <c r="O68" s="1"/>
      <c r="P68" s="1"/>
      <c r="Q68" s="1"/>
      <c r="R68" s="1"/>
      <c r="S68" s="1"/>
      <c r="T68" s="1"/>
      <c r="U68" s="1"/>
      <c r="V68" s="1"/>
    </row>
    <row r="69" spans="14:22">
      <c r="N69" s="1"/>
      <c r="O69" s="1"/>
      <c r="P69" s="1"/>
      <c r="Q69" s="1"/>
      <c r="R69" s="1"/>
      <c r="S69" s="1"/>
      <c r="T69" s="1"/>
      <c r="U69" s="1"/>
      <c r="V69" s="1"/>
    </row>
    <row r="70" spans="14:22">
      <c r="N70" s="1"/>
      <c r="O70" s="1"/>
      <c r="P70" s="1"/>
      <c r="Q70" s="1"/>
      <c r="R70" s="1"/>
      <c r="S70" s="1"/>
      <c r="T70" s="1"/>
      <c r="U70" s="1"/>
      <c r="V70" s="1"/>
    </row>
    <row r="71" spans="14:22">
      <c r="N71" s="1"/>
      <c r="O71" s="1"/>
      <c r="P71" s="1"/>
      <c r="Q71" s="1"/>
      <c r="R71" s="1"/>
      <c r="S71" s="1"/>
      <c r="T71" s="1"/>
      <c r="U71" s="1"/>
      <c r="V71" s="1"/>
    </row>
    <row r="72" spans="14:22">
      <c r="N72" s="1"/>
      <c r="O72" s="1"/>
      <c r="P72" s="1"/>
      <c r="Q72" s="1"/>
      <c r="R72" s="1"/>
      <c r="S72" s="1"/>
      <c r="T72" s="1"/>
      <c r="U72" s="1"/>
      <c r="V72" s="1"/>
    </row>
    <row r="73" spans="14:22">
      <c r="N73" s="1"/>
      <c r="O73" s="1"/>
      <c r="P73" s="1"/>
      <c r="Q73" s="1"/>
      <c r="R73" s="1"/>
      <c r="S73" s="1"/>
      <c r="T73" s="1"/>
      <c r="U73" s="1"/>
      <c r="V73" s="1"/>
    </row>
    <row r="74" spans="14:22">
      <c r="N74" s="1"/>
      <c r="O74" s="1"/>
      <c r="P74" s="1"/>
      <c r="Q74" s="1"/>
      <c r="R74" s="1"/>
      <c r="S74" s="1"/>
      <c r="T74" s="1"/>
      <c r="U74" s="1"/>
      <c r="V74" s="1"/>
    </row>
    <row r="75" spans="14:22">
      <c r="N75" s="1"/>
      <c r="O75" s="1"/>
      <c r="P75" s="1"/>
      <c r="Q75" s="1"/>
      <c r="R75" s="1"/>
      <c r="S75" s="1"/>
      <c r="T75" s="1"/>
      <c r="U75" s="1"/>
      <c r="V75" s="1"/>
    </row>
    <row r="76" spans="14:22">
      <c r="N76" s="1"/>
      <c r="O76" s="1"/>
      <c r="P76" s="1"/>
      <c r="Q76" s="1"/>
      <c r="R76" s="1"/>
      <c r="S76" s="1"/>
      <c r="T76" s="1"/>
      <c r="U76" s="1"/>
      <c r="V76" s="1"/>
    </row>
    <row r="77" spans="14:22">
      <c r="N77" s="1"/>
      <c r="O77" s="1"/>
      <c r="P77" s="1"/>
      <c r="Q77" s="1"/>
      <c r="R77" s="1"/>
      <c r="S77" s="1"/>
      <c r="T77" s="1"/>
      <c r="U77" s="1"/>
      <c r="V77" s="1"/>
    </row>
    <row r="78" spans="14:22">
      <c r="N78" s="1"/>
      <c r="O78" s="1"/>
      <c r="P78" s="1"/>
      <c r="Q78" s="1"/>
      <c r="R78" s="1"/>
      <c r="S78" s="1"/>
      <c r="T78" s="1"/>
      <c r="U78" s="1"/>
      <c r="V78" s="1"/>
    </row>
    <row r="79" spans="14:22">
      <c r="O79" s="1"/>
      <c r="P79" s="1"/>
      <c r="Q79" s="1"/>
      <c r="R79" s="1"/>
      <c r="S79" s="1"/>
      <c r="T79" s="1"/>
      <c r="U79" s="1"/>
      <c r="V79" s="1"/>
    </row>
    <row r="80" spans="14:22">
      <c r="O80" s="1"/>
      <c r="P80" s="1"/>
      <c r="Q80" s="1"/>
      <c r="R80" s="1"/>
      <c r="S80" s="1"/>
      <c r="T80" s="1"/>
      <c r="U80" s="1"/>
      <c r="V80" s="1"/>
    </row>
    <row r="81" spans="15:22">
      <c r="O81" s="1"/>
      <c r="P81" s="1"/>
      <c r="Q81" s="1"/>
      <c r="R81" s="1"/>
      <c r="S81" s="1"/>
      <c r="T81" s="1"/>
      <c r="U81" s="1"/>
      <c r="V81" s="1"/>
    </row>
    <row r="82" spans="15:22">
      <c r="O82" s="1"/>
      <c r="P82" s="1"/>
      <c r="Q82" s="1"/>
      <c r="R82" s="1"/>
      <c r="S82" s="1"/>
      <c r="T82" s="1"/>
      <c r="U82" s="1"/>
      <c r="V82" s="1"/>
    </row>
    <row r="83" spans="15:22">
      <c r="O83" s="1"/>
      <c r="P83" s="1"/>
      <c r="Q83" s="1"/>
      <c r="R83" s="1"/>
      <c r="S83" s="1"/>
      <c r="T83" s="1"/>
      <c r="U83" s="1"/>
      <c r="V83" s="1"/>
    </row>
    <row r="84" spans="15:22">
      <c r="O84" s="1"/>
      <c r="P84" s="1"/>
      <c r="Q84" s="1"/>
      <c r="R84" s="1"/>
      <c r="S84" s="1"/>
      <c r="T84" s="1"/>
      <c r="U84" s="1"/>
      <c r="V84" s="1"/>
    </row>
    <row r="85" spans="15:22">
      <c r="O85" s="1"/>
      <c r="P85" s="1"/>
      <c r="Q85" s="1"/>
      <c r="R85" s="1"/>
      <c r="S85" s="1"/>
      <c r="T85" s="1"/>
      <c r="U85" s="1"/>
      <c r="V85" s="1"/>
    </row>
    <row r="86" spans="15:22">
      <c r="O86" s="1"/>
      <c r="P86" s="1"/>
      <c r="Q86" s="1"/>
      <c r="R86" s="1"/>
      <c r="S86" s="1"/>
      <c r="T86" s="1"/>
      <c r="U86" s="1"/>
      <c r="V86" s="1"/>
    </row>
    <row r="87" spans="15:22">
      <c r="O87" s="1"/>
      <c r="P87" s="1"/>
      <c r="Q87" s="1"/>
      <c r="R87" s="1"/>
      <c r="S87" s="1"/>
      <c r="T87" s="1"/>
      <c r="U87" s="1"/>
      <c r="V87" s="1"/>
    </row>
    <row r="88" spans="15:22">
      <c r="O88" s="1"/>
      <c r="P88" s="1"/>
      <c r="Q88" s="1"/>
      <c r="R88" s="1"/>
      <c r="S88" s="1"/>
      <c r="T88" s="1"/>
      <c r="U88" s="1"/>
      <c r="V88" s="1"/>
    </row>
    <row r="89" spans="15:22">
      <c r="O89" s="1"/>
      <c r="P89" s="1"/>
      <c r="Q89" s="1"/>
      <c r="R89" s="1"/>
      <c r="S89" s="1"/>
      <c r="T89" s="1"/>
      <c r="U89" s="1"/>
      <c r="V89" s="1"/>
    </row>
    <row r="90" spans="15:22">
      <c r="O90" s="1"/>
      <c r="P90" s="1"/>
      <c r="Q90" s="1"/>
      <c r="R90" s="1"/>
      <c r="S90" s="1"/>
      <c r="T90" s="1"/>
      <c r="U90" s="1"/>
      <c r="V90" s="1"/>
    </row>
    <row r="91" spans="15:22">
      <c r="O91" s="1"/>
      <c r="P91" s="1"/>
      <c r="Q91" s="1"/>
      <c r="R91" s="1"/>
      <c r="S91" s="1"/>
      <c r="T91" s="1"/>
      <c r="U91" s="1"/>
      <c r="V91" s="1"/>
    </row>
    <row r="92" spans="15:22">
      <c r="O92" s="1"/>
      <c r="P92" s="1"/>
      <c r="Q92" s="1"/>
      <c r="R92" s="1"/>
      <c r="S92" s="1"/>
      <c r="T92" s="1"/>
      <c r="U92" s="1"/>
      <c r="V92" s="1"/>
    </row>
  </sheetData>
  <mergeCells count="25">
    <mergeCell ref="A1:N1"/>
    <mergeCell ref="A2:N2"/>
    <mergeCell ref="B7:N7"/>
    <mergeCell ref="H13:H14"/>
    <mergeCell ref="I13:I14"/>
    <mergeCell ref="J13:J14"/>
    <mergeCell ref="K13:K14"/>
    <mergeCell ref="L13:L14"/>
    <mergeCell ref="D13:D14"/>
    <mergeCell ref="B13:B14"/>
    <mergeCell ref="A13:A14"/>
    <mergeCell ref="A30:K30"/>
    <mergeCell ref="A32:L32"/>
    <mergeCell ref="A3:N3"/>
    <mergeCell ref="A4:N4"/>
    <mergeCell ref="A5:N5"/>
    <mergeCell ref="A12:N12"/>
    <mergeCell ref="E13:G13"/>
    <mergeCell ref="A6:N6"/>
    <mergeCell ref="A8:N8"/>
    <mergeCell ref="A31:N31"/>
    <mergeCell ref="A9:N9"/>
    <mergeCell ref="A10:N10"/>
    <mergeCell ref="A11:N11"/>
    <mergeCell ref="C13:C14"/>
  </mergeCells>
  <pageMargins left="0.78740157480314965" right="0.78740157480314965" top="0.78740157480314965" bottom="0.59055118110236227" header="0" footer="0"/>
  <pageSetup paperSize="9" scale="63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bux-6</cp:lastModifiedBy>
  <cp:lastPrinted>2026-05-19T04:01:33Z</cp:lastPrinted>
  <dcterms:created xsi:type="dcterms:W3CDTF">2022-01-26T07:08:56Z</dcterms:created>
  <dcterms:modified xsi:type="dcterms:W3CDTF">2026-08-04T04:33:44Z</dcterms:modified>
</cp:coreProperties>
</file>