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-120" yWindow="-120" windowWidth="15510" windowHeight="8790" tabRatio="705"/>
  </bookViews>
  <sheets>
    <sheet name="Итоговый расчет" sheetId="3" r:id="rId1"/>
    <sheet name="Анализ рынка" sheetId="1" r:id="rId2"/>
    <sheet name="Тарифный метод" sheetId="4" r:id="rId3"/>
    <sheet name="Расчет средневзвешенной цены" sheetId="2" r:id="rId4"/>
    <sheet name="Расчет референтной цены" sheetId="5" r:id="rId5"/>
  </sheets>
  <definedNames>
    <definedName name="__xlnm.Print_Area" localSheetId="1">'Анализ рынка'!$A$1:$G$6</definedName>
    <definedName name="__xlnm.Print_Area" localSheetId="0">'Итоговый расчет'!$A$1:$O$6</definedName>
    <definedName name="__xlnm.Print_Area" localSheetId="3">'Расчет средневзвешенной цены'!$A$1:$I$7</definedName>
    <definedName name="_xlnm._FilterDatabase" localSheetId="2" hidden="1">'Тарифный метод'!$A$4:$L$12</definedName>
    <definedName name="_xlnm.Print_Area" localSheetId="0">'Итоговый расчет'!$A$1:$N$14</definedName>
    <definedName name="_xlnm.Print_Area" localSheetId="3">'Расчет средневзвешенной цены'!$A$1:$H$7</definedName>
  </definedNames>
  <calcPr calcId="125725"/>
</workbook>
</file>

<file path=xl/calcChain.xml><?xml version="1.0" encoding="utf-8"?>
<calcChain xmlns="http://schemas.openxmlformats.org/spreadsheetml/2006/main">
  <c r="M14" i="4"/>
  <c r="M13"/>
  <c r="N8" i="3"/>
  <c r="N7"/>
  <c r="M9" l="1"/>
</calcChain>
</file>

<file path=xl/sharedStrings.xml><?xml version="1.0" encoding="utf-8"?>
<sst xmlns="http://schemas.openxmlformats.org/spreadsheetml/2006/main" count="181" uniqueCount="113">
  <si>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</si>
  <si>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</si>
  <si>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</si>
  <si>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</si>
  <si>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</si>
  <si>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</si>
  <si>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</si>
  <si>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</si>
  <si>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Оптовая надбавка, %</t>
  </si>
  <si>
    <t>НДС, %</t>
  </si>
  <si>
    <t>Цена за ед.,с учетом опт. надбавки и НДС, руб.</t>
  </si>
  <si>
    <t>Количество товара, подлежащее закупке, за ед.</t>
  </si>
  <si>
    <t>НМЦК (руб.)</t>
  </si>
  <si>
    <t>ИТОГО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</si>
  <si>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</si>
  <si>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</si>
  <si>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</si>
  <si>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</si>
  <si>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</si>
  <si>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Цена за единицу, без учета НДС и оптовой надбавки, руб.</t>
  </si>
  <si>
    <t>Цена за ед. для расчета, руб.</t>
  </si>
  <si>
    <t>Тарифный метод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</si>
  <si>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</si>
  <si>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</si>
  <si>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</si>
  <si>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</si>
  <si>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</si>
  <si>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Расчет референтной цены*</t>
  </si>
  <si>
    <t>Цена из контракта/ коммерческого предложения, руб.</t>
  </si>
  <si>
    <t xml:space="preserve">МНН/ Лек. форма/ Дозировка
</t>
  </si>
  <si>
    <t>1</t>
  </si>
  <si>
    <t>2</t>
  </si>
  <si>
    <t xml:space="preserve"> Коммерческое предложение</t>
  </si>
  <si>
    <t>_</t>
  </si>
  <si>
    <t>Предложение 2</t>
  </si>
  <si>
    <t>Предложение 1</t>
  </si>
  <si>
    <t>Предложение 3</t>
  </si>
  <si>
    <t>НДС%</t>
  </si>
  <si>
    <t>Оптовая надбавка %</t>
  </si>
  <si>
    <t>МНН</t>
  </si>
  <si>
    <t>Торговое наименование лекарственного препарата</t>
  </si>
  <si>
    <t>Лекарственная форма, дозировка, упаковка (полная)</t>
  </si>
  <si>
    <t>Владелец РУ/производитель/упаковщик/Выпускающий контроль</t>
  </si>
  <si>
    <t>Коли-
чество в потреб. упаков-
ке</t>
  </si>
  <si>
    <t>Предельная цена руб. без НДС</t>
  </si>
  <si>
    <t>Цена указана для первич. упаковки</t>
  </si>
  <si>
    <t>№ РУ</t>
  </si>
  <si>
    <t>Дата регистрации цены
(№ решения)</t>
  </si>
  <si>
    <t>Дата вступления в силу</t>
  </si>
  <si>
    <t>Количество едениц по накл.</t>
  </si>
  <si>
    <t>Код АТХ</t>
  </si>
  <si>
    <t>Штрих-код (EAN13)</t>
  </si>
  <si>
    <t>Менадиона натрия бисульфит</t>
  </si>
  <si>
    <t>Викасол</t>
  </si>
  <si>
    <t>раствор для внутримышечного введения, 10 мг/мл, 2 мл - ампулы (5)  / в комплекте с ножом ампульным или скарификатором / - упаковки ячейковые контурные (2) - пачки картонные</t>
  </si>
  <si>
    <t xml:space="preserve">Вл.Общество с ограниченной ответственностью "Атолл", Россия; Вып.к.Перв.Уп.Втор.Уп.Пр.ООО "Озон", Россия 445351, Самарская обл., г. Жигулевск, ул. Песочная, д. 11, ~; </t>
  </si>
  <si>
    <t>B02BA02</t>
  </si>
  <si>
    <t>ЛП-002130</t>
  </si>
  <si>
    <t>23.12.2020 
 (724/20-20-ОПР)</t>
  </si>
  <si>
    <t>4607027767563</t>
  </si>
  <si>
    <t xml:space="preserve">Вл.Вып.к.Перв.Уп.Втор.Уп.Пр.Акционерное общество "Новосибхимфарм" (АО "Новосибхимфарм"), Россия (5405101302); </t>
  </si>
  <si>
    <t>Р N003935/01</t>
  </si>
  <si>
    <t xml:space="preserve">Вл.Вып.к.Перв.Уп.Втор.Уп.Пр.Общество с ограниченной ответственностью «Велфарм» (ООО «Велфарм»), Россия; </t>
  </si>
  <si>
    <t>ЛП-005068</t>
  </si>
  <si>
    <t>18.12.2020 
 (665/20-20-ОПР)</t>
  </si>
  <si>
    <t>раствор для внутримышечного введения, 10 мг/мл, 2 мл - ампулы с кольцом излома или надрезом и точкой (5)  - пачки картонные</t>
  </si>
  <si>
    <t>4650099782309</t>
  </si>
  <si>
    <t>раствор для внутримышечного введения, 10 мг/мл, 2 мл - ампулы с кольцом излома или надрезом и точкой (10)  - пачки картонные</t>
  </si>
  <si>
    <t>4650099782316</t>
  </si>
  <si>
    <t>ЛС-002477</t>
  </si>
  <si>
    <t>раствор для внутримышечного введения, 10 мг/мл, 2 мл - ампулы (10)  - пачки картонные</t>
  </si>
  <si>
    <t xml:space="preserve">Вл.Вып.к.Перв.Уп.Втор.Уп.Пр.Общество с ограниченной ответственностью ''Эллара'' (ООО ''Эллара''), Россия (3321028719); </t>
  </si>
  <si>
    <t>ЛП-002094</t>
  </si>
  <si>
    <t>15.10.2021 
 (20-4-4185800-ОПР-изм)</t>
  </si>
  <si>
    <t>4670008160226</t>
  </si>
  <si>
    <t>09.12.2022 
1702/20-22</t>
  </si>
  <si>
    <t>раствор для внутримышечного введения, 10 мг/мл, 2 мл - ампулы (10)  - коробки картонные</t>
  </si>
  <si>
    <t>31.05.2023 
750/20-23</t>
  </si>
  <si>
    <t>4602212008285</t>
  </si>
  <si>
    <t>ЛП-№(003964)-(РГ-RU)</t>
  </si>
  <si>
    <t>28.02.2024 
25-7-4279713-изм</t>
  </si>
  <si>
    <t>раствор для внутримышечного введения, 10 мг/мл, 2 мл - ампулы (5)  - упаковки ячейковые контурные (2) - пачки картонные</t>
  </si>
  <si>
    <t xml:space="preserve">Вл.Вып.к.Перв.Уп.Втор.Уп.Пр.Биосинтез ПАО, Россия; </t>
  </si>
  <si>
    <t>21.12.2020 
 (685/20-20-ОПР)</t>
  </si>
  <si>
    <t>4602884014096</t>
  </si>
  <si>
    <t>Цена за ед.изм.</t>
  </si>
  <si>
    <t>Миним. цена за ед.изм.</t>
  </si>
  <si>
    <t>=</t>
  </si>
  <si>
    <t>___</t>
  </si>
  <si>
    <t>Цена за единицу,
без НДС, руб.</t>
  </si>
  <si>
    <t>зав. аптекой</t>
  </si>
  <si>
    <t>Шевченко М.В.</t>
  </si>
  <si>
    <t>Государственный реестр предельных отпускных цен производителей на лекарственные препараты,_x000D_
включенные в перечень жизненно необходимых и важнейших лекарственных препаратов_x000D_
(по состоянию на 01.04.2026)</t>
  </si>
  <si>
    <t>упак</t>
  </si>
  <si>
    <t>Референтная цена**, руб.</t>
  </si>
  <si>
    <t>** -  Референтная цена в расчете не используется до появления этих цен в ЕИС (согласно п.6 Порядка Приказа 1064н)</t>
  </si>
  <si>
    <t>* - Единица измерения используется в связи с закупкой препаратов отпределенной дозировки и фасовки для розничной продажи.</t>
  </si>
  <si>
    <t>Минимальная цена за единицу, руб.</t>
  </si>
  <si>
    <t>Лидокаин</t>
  </si>
  <si>
    <t>D04AB01</t>
  </si>
  <si>
    <t>Лидокаин-АКОС</t>
  </si>
  <si>
    <t>спрей для местного и наружного применения дозированный, 4.6 мг/доза, 38 г (не менее 650 доз) - флакон (1)  / в комплекте с адаптером / - пачка картонная</t>
  </si>
  <si>
    <t xml:space="preserve">Вл.Публичное акционерное общество "Акционерное Курганское общество медицинских препаратов и изделий "Синтез" (ПАО "Синтез"), Россия (4501023743); Перв.Уп.Втор.Уп.Пр.Публичное акционерное общество "Акционерное Курганское общество медицинских препаратов и изделий "Синтез" (ПАО "Синтез"), Россия (4501023743); Вып.к.Публичное акционерное общество "Акционерное Курганское общество медицинских препаратов и изделий "Синтез" (ПАО "Синтез"), Россия (4501023743); </t>
  </si>
  <si>
    <t>ЛП-№(002293)-(РГ-RU)</t>
  </si>
  <si>
    <t>27.04.2024 
614/20-24</t>
  </si>
  <si>
    <t>4602565036737</t>
  </si>
  <si>
    <t>спрей для местного и наружного применения дозированный, 4.6 мг/доза, 38 г (не менее 650 доз) - флаконы (1)  / в комплекте с адаптером / - пачки картонные</t>
  </si>
  <si>
    <t xml:space="preserve">Вл.Вып.к.Перв.Уп.Втор.Уп.Пр.Открытое акционерное общество "Акционерное Курганское общество медицинских препаратов и изделий "Синтез" (ОАО "Синтез"), Россия (4501023743); </t>
  </si>
  <si>
    <t>ЛП-004021</t>
  </si>
  <si>
    <t>4602565031787</t>
  </si>
  <si>
    <t>г</t>
  </si>
  <si>
    <t>Трокесерутин гель для наружного применения 20 мг/г 50,0гр</t>
  </si>
  <si>
    <t>Лидокаин, спрей для местного и наружного применения, 38 г  - флакон № 1</t>
  </si>
</sst>
</file>

<file path=xl/styles.xml><?xml version="1.0" encoding="utf-8"?>
<styleSheet xmlns="http://schemas.openxmlformats.org/spreadsheetml/2006/main">
  <numFmts count="8">
    <numFmt numFmtId="164" formatCode="#\ ##0.00"/>
    <numFmt numFmtId="165" formatCode="###\ 0\.00"/>
    <numFmt numFmtId="166" formatCode="#,##0.00#########"/>
    <numFmt numFmtId="167" formatCode="[$-10419]###\ ###"/>
    <numFmt numFmtId="168" formatCode="[$-10419]###\ ###\ ##0.00"/>
    <numFmt numFmtId="169" formatCode="0.000"/>
    <numFmt numFmtId="170" formatCode="0.0000"/>
    <numFmt numFmtId="171" formatCode="#,##0.0000"/>
  </numFmts>
  <fonts count="20">
    <font>
      <sz val="10"/>
      <name val="Arial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0"/>
      </patternFill>
    </fill>
  </fills>
  <borders count="4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Alignment="0"/>
    <xf numFmtId="0" fontId="6" fillId="0" borderId="0" applyAlignment="0"/>
  </cellStyleXfs>
  <cellXfs count="122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2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  <xf numFmtId="0" fontId="7" fillId="0" borderId="7" xfId="0" applyFont="1" applyBorder="1" applyAlignment="1">
      <alignment horizontal="center" vertical="center" wrapText="1" shrinkToFit="1"/>
    </xf>
    <xf numFmtId="166" fontId="7" fillId="0" borderId="2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vertical="center"/>
    </xf>
    <xf numFmtId="164" fontId="7" fillId="0" borderId="0" xfId="0" applyNumberFormat="1" applyFont="1"/>
    <xf numFmtId="165" fontId="9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 wrapText="1"/>
    </xf>
    <xf numFmtId="166" fontId="7" fillId="0" borderId="2" xfId="0" applyNumberFormat="1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 shrinkToFit="1"/>
    </xf>
    <xf numFmtId="0" fontId="11" fillId="2" borderId="23" xfId="0" applyFont="1" applyFill="1" applyBorder="1" applyAlignment="1" applyProtection="1">
      <alignment horizontal="center" vertical="center" wrapText="1" readingOrder="1"/>
      <protection locked="0"/>
    </xf>
    <xf numFmtId="0" fontId="11" fillId="2" borderId="24" xfId="0" applyFont="1" applyFill="1" applyBorder="1" applyAlignment="1" applyProtection="1">
      <alignment horizontal="center" vertical="center" wrapText="1" readingOrder="1"/>
      <protection locked="0"/>
    </xf>
    <xf numFmtId="0" fontId="11" fillId="2" borderId="25" xfId="0" applyFont="1" applyFill="1" applyBorder="1" applyAlignment="1" applyProtection="1">
      <alignment horizontal="center" vertical="center" wrapText="1" readingOrder="1"/>
      <protection locked="0"/>
    </xf>
    <xf numFmtId="0" fontId="12" fillId="0" borderId="26" xfId="0" applyFont="1" applyBorder="1" applyAlignment="1" applyProtection="1">
      <alignment horizontal="left" vertical="top" wrapText="1" readingOrder="1"/>
      <protection locked="0"/>
    </xf>
    <xf numFmtId="0" fontId="12" fillId="0" borderId="27" xfId="0" applyFont="1" applyBorder="1" applyAlignment="1" applyProtection="1">
      <alignment vertical="top" wrapText="1" readingOrder="1"/>
      <protection locked="0"/>
    </xf>
    <xf numFmtId="167" fontId="12" fillId="0" borderId="27" xfId="0" applyNumberFormat="1" applyFont="1" applyBorder="1" applyAlignment="1" applyProtection="1">
      <alignment horizontal="center" vertical="top" wrapText="1" readingOrder="1"/>
      <protection locked="0"/>
    </xf>
    <xf numFmtId="168" fontId="12" fillId="0" borderId="27" xfId="0" applyNumberFormat="1" applyFont="1" applyBorder="1" applyAlignment="1" applyProtection="1">
      <alignment vertical="top" wrapText="1" readingOrder="1"/>
      <protection locked="0"/>
    </xf>
    <xf numFmtId="0" fontId="12" fillId="0" borderId="27" xfId="0" applyFont="1" applyBorder="1" applyAlignment="1" applyProtection="1">
      <alignment horizontal="center" vertical="top" wrapText="1" readingOrder="1"/>
      <protection locked="0"/>
    </xf>
    <xf numFmtId="0" fontId="13" fillId="0" borderId="27" xfId="0" applyFont="1" applyBorder="1" applyAlignment="1" applyProtection="1">
      <alignment horizontal="center" vertical="top" wrapText="1" readingOrder="1"/>
      <protection locked="0"/>
    </xf>
    <xf numFmtId="14" fontId="13" fillId="0" borderId="28" xfId="0" applyNumberFormat="1" applyFont="1" applyBorder="1" applyAlignment="1" applyProtection="1">
      <alignment horizontal="center" vertical="top" wrapText="1" readingOrder="1"/>
      <protection locked="0"/>
    </xf>
    <xf numFmtId="0" fontId="0" fillId="0" borderId="29" xfId="0" applyBorder="1"/>
    <xf numFmtId="0" fontId="0" fillId="0" borderId="0" xfId="0" applyBorder="1"/>
    <xf numFmtId="0" fontId="0" fillId="0" borderId="0" xfId="0"/>
    <xf numFmtId="2" fontId="12" fillId="0" borderId="30" xfId="0" applyNumberFormat="1" applyFont="1" applyBorder="1" applyAlignment="1" applyProtection="1">
      <alignment horizontal="center" vertical="top" wrapText="1" readingOrder="1"/>
      <protection locked="0"/>
    </xf>
    <xf numFmtId="0" fontId="7" fillId="0" borderId="2" xfId="0" applyFont="1" applyBorder="1" applyAlignment="1">
      <alignment horizontal="center" vertical="center" wrapText="1" shrinkToFit="1"/>
    </xf>
    <xf numFmtId="166" fontId="7" fillId="0" borderId="11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 shrinkToFit="1"/>
    </xf>
    <xf numFmtId="0" fontId="0" fillId="0" borderId="0" xfId="0"/>
    <xf numFmtId="0" fontId="7" fillId="0" borderId="0" xfId="0" applyFont="1" applyAlignment="1">
      <alignment horizontal="center" vertical="center" wrapText="1"/>
    </xf>
    <xf numFmtId="166" fontId="7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top"/>
    </xf>
    <xf numFmtId="0" fontId="7" fillId="0" borderId="0" xfId="0" applyFont="1" applyFill="1"/>
    <xf numFmtId="0" fontId="12" fillId="0" borderId="33" xfId="0" applyFont="1" applyBorder="1" applyAlignment="1" applyProtection="1">
      <alignment horizontal="left" vertical="top" wrapText="1" readingOrder="1"/>
      <protection locked="0"/>
    </xf>
    <xf numFmtId="0" fontId="12" fillId="0" borderId="34" xfId="0" applyFont="1" applyBorder="1" applyAlignment="1" applyProtection="1">
      <alignment vertical="top" wrapText="1" readingOrder="1"/>
      <protection locked="0"/>
    </xf>
    <xf numFmtId="167" fontId="12" fillId="0" borderId="34" xfId="0" applyNumberFormat="1" applyFont="1" applyBorder="1" applyAlignment="1" applyProtection="1">
      <alignment horizontal="center" vertical="top" wrapText="1" readingOrder="1"/>
      <protection locked="0"/>
    </xf>
    <xf numFmtId="168" fontId="12" fillId="0" borderId="34" xfId="0" applyNumberFormat="1" applyFont="1" applyBorder="1" applyAlignment="1" applyProtection="1">
      <alignment vertical="top" wrapText="1" readingOrder="1"/>
      <protection locked="0"/>
    </xf>
    <xf numFmtId="0" fontId="12" fillId="0" borderId="34" xfId="0" applyFont="1" applyBorder="1" applyAlignment="1" applyProtection="1">
      <alignment horizontal="center" vertical="top" wrapText="1" readingOrder="1"/>
      <protection locked="0"/>
    </xf>
    <xf numFmtId="0" fontId="13" fillId="0" borderId="34" xfId="0" applyFont="1" applyBorder="1" applyAlignment="1" applyProtection="1">
      <alignment horizontal="center" vertical="top" wrapText="1" readingOrder="1"/>
      <protection locked="0"/>
    </xf>
    <xf numFmtId="14" fontId="13" fillId="0" borderId="35" xfId="0" applyNumberFormat="1" applyFont="1" applyBorder="1" applyAlignment="1" applyProtection="1">
      <alignment horizontal="center" vertical="top" wrapText="1" readingOrder="1"/>
      <protection locked="0"/>
    </xf>
    <xf numFmtId="0" fontId="16" fillId="0" borderId="32" xfId="0" applyFont="1" applyBorder="1" applyAlignment="1">
      <alignment horizontal="center" vertical="center" wrapText="1" shrinkToFit="1"/>
    </xf>
    <xf numFmtId="0" fontId="18" fillId="0" borderId="32" xfId="0" applyFont="1" applyBorder="1" applyAlignment="1">
      <alignment horizontal="center" vertical="center" wrapText="1" shrinkToFit="1"/>
    </xf>
    <xf numFmtId="169" fontId="7" fillId="0" borderId="11" xfId="0" applyNumberFormat="1" applyFont="1" applyBorder="1" applyAlignment="1">
      <alignment horizontal="center" vertical="center" wrapText="1"/>
    </xf>
    <xf numFmtId="0" fontId="0" fillId="0" borderId="31" xfId="0" applyBorder="1"/>
    <xf numFmtId="169" fontId="7" fillId="0" borderId="10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0" fillId="0" borderId="0" xfId="0"/>
    <xf numFmtId="0" fontId="12" fillId="0" borderId="0" xfId="0" applyFont="1" applyFill="1" applyBorder="1" applyAlignment="1" applyProtection="1">
      <alignment horizontal="left" vertical="top" readingOrder="1"/>
      <protection locked="0"/>
    </xf>
    <xf numFmtId="166" fontId="19" fillId="0" borderId="2" xfId="0" applyNumberFormat="1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27" xfId="0" applyFont="1" applyBorder="1" applyAlignment="1" applyProtection="1">
      <alignment horizontal="center" vertical="center" wrapText="1"/>
      <protection locked="0"/>
    </xf>
    <xf numFmtId="0" fontId="18" fillId="0" borderId="32" xfId="0" applyFont="1" applyFill="1" applyBorder="1" applyAlignment="1">
      <alignment horizontal="center" vertical="center" wrapText="1" shrinkToFit="1"/>
    </xf>
    <xf numFmtId="14" fontId="8" fillId="0" borderId="0" xfId="0" applyNumberFormat="1" applyFont="1" applyFill="1"/>
    <xf numFmtId="170" fontId="7" fillId="0" borderId="2" xfId="0" applyNumberFormat="1" applyFont="1" applyBorder="1" applyAlignment="1">
      <alignment horizontal="center" vertical="center" wrapText="1"/>
    </xf>
    <xf numFmtId="170" fontId="7" fillId="0" borderId="11" xfId="0" applyNumberFormat="1" applyFont="1" applyBorder="1" applyAlignment="1">
      <alignment horizontal="center" vertical="center" wrapText="1"/>
    </xf>
    <xf numFmtId="171" fontId="7" fillId="0" borderId="2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169" fontId="7" fillId="0" borderId="2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vertical="top" wrapText="1"/>
    </xf>
    <xf numFmtId="166" fontId="7" fillId="0" borderId="38" xfId="0" applyNumberFormat="1" applyFont="1" applyBorder="1" applyAlignment="1">
      <alignment horizontal="center" vertical="center" wrapText="1"/>
    </xf>
    <xf numFmtId="0" fontId="0" fillId="0" borderId="39" xfId="0" applyBorder="1" applyAlignment="1">
      <alignment vertical="center" wrapText="1"/>
    </xf>
    <xf numFmtId="4" fontId="11" fillId="0" borderId="38" xfId="0" applyNumberFormat="1" applyFont="1" applyBorder="1" applyAlignment="1">
      <alignment horizontal="right" vertical="center" wrapText="1"/>
    </xf>
    <xf numFmtId="4" fontId="17" fillId="0" borderId="39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 wrapText="1" shrinkToFit="1"/>
    </xf>
    <xf numFmtId="0" fontId="7" fillId="0" borderId="16" xfId="0" applyFont="1" applyBorder="1" applyAlignment="1">
      <alignment horizontal="center" vertical="center" wrapText="1" shrinkToFit="1"/>
    </xf>
    <xf numFmtId="0" fontId="7" fillId="0" borderId="11" xfId="0" applyFont="1" applyBorder="1" applyAlignment="1">
      <alignment horizontal="center" vertical="center" wrapText="1" shrinkToFit="1"/>
    </xf>
    <xf numFmtId="0" fontId="7" fillId="0" borderId="17" xfId="0" applyFont="1" applyBorder="1" applyAlignment="1">
      <alignment horizontal="center" vertical="center" wrapText="1" shrinkToFit="1"/>
    </xf>
    <xf numFmtId="0" fontId="7" fillId="0" borderId="19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7" fillId="0" borderId="9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7" fillId="0" borderId="18" xfId="0" applyFont="1" applyBorder="1" applyAlignment="1">
      <alignment horizontal="center" vertical="center" wrapText="1" shrinkToFit="1"/>
    </xf>
    <xf numFmtId="169" fontId="7" fillId="0" borderId="20" xfId="0" applyNumberFormat="1" applyFont="1" applyBorder="1" applyAlignment="1">
      <alignment horizontal="center" vertical="center" wrapText="1"/>
    </xf>
    <xf numFmtId="169" fontId="7" fillId="0" borderId="13" xfId="0" applyNumberFormat="1" applyFont="1" applyBorder="1" applyAlignment="1">
      <alignment horizontal="center" vertical="center" wrapText="1"/>
    </xf>
    <xf numFmtId="169" fontId="7" fillId="0" borderId="14" xfId="0" applyNumberFormat="1" applyFont="1" applyBorder="1" applyAlignment="1">
      <alignment horizontal="center" vertical="center" wrapText="1"/>
    </xf>
    <xf numFmtId="170" fontId="7" fillId="0" borderId="20" xfId="0" applyNumberFormat="1" applyFont="1" applyBorder="1" applyAlignment="1">
      <alignment horizontal="center" vertical="center" wrapText="1"/>
    </xf>
    <xf numFmtId="170" fontId="7" fillId="0" borderId="13" xfId="0" applyNumberFormat="1" applyFont="1" applyBorder="1" applyAlignment="1">
      <alignment horizontal="center" vertical="center" wrapText="1"/>
    </xf>
    <xf numFmtId="170" fontId="7" fillId="0" borderId="14" xfId="0" applyNumberFormat="1" applyFont="1" applyBorder="1" applyAlignment="1">
      <alignment horizontal="center" vertical="center" wrapText="1"/>
    </xf>
    <xf numFmtId="1" fontId="7" fillId="0" borderId="12" xfId="0" applyNumberFormat="1" applyFont="1" applyBorder="1" applyAlignment="1">
      <alignment horizontal="center" vertical="center" wrapText="1"/>
    </xf>
    <xf numFmtId="1" fontId="7" fillId="0" borderId="13" xfId="0" applyNumberFormat="1" applyFont="1" applyBorder="1" applyAlignment="1">
      <alignment horizontal="center" vertical="center" wrapText="1"/>
    </xf>
    <xf numFmtId="1" fontId="7" fillId="0" borderId="14" xfId="0" applyNumberFormat="1" applyFont="1" applyBorder="1" applyAlignment="1">
      <alignment horizontal="center" vertical="center" wrapText="1"/>
    </xf>
    <xf numFmtId="166" fontId="7" fillId="0" borderId="12" xfId="0" applyNumberFormat="1" applyFont="1" applyBorder="1" applyAlignment="1">
      <alignment horizontal="center" vertical="center" wrapText="1"/>
    </xf>
    <xf numFmtId="166" fontId="7" fillId="0" borderId="13" xfId="0" applyNumberFormat="1" applyFont="1" applyBorder="1" applyAlignment="1">
      <alignment horizontal="center" vertical="center" wrapText="1"/>
    </xf>
    <xf numFmtId="166" fontId="7" fillId="0" borderId="14" xfId="0" applyNumberFormat="1" applyFont="1" applyBorder="1" applyAlignment="1">
      <alignment horizontal="center" vertical="center" wrapText="1"/>
    </xf>
    <xf numFmtId="166" fontId="7" fillId="0" borderId="20" xfId="0" applyNumberFormat="1" applyFont="1" applyBorder="1" applyAlignment="1">
      <alignment horizontal="center" vertical="center" wrapText="1"/>
    </xf>
    <xf numFmtId="9" fontId="7" fillId="0" borderId="20" xfId="0" applyNumberFormat="1" applyFont="1" applyBorder="1" applyAlignment="1">
      <alignment horizontal="center" vertical="center" wrapText="1" shrinkToFit="1"/>
    </xf>
    <xf numFmtId="0" fontId="7" fillId="0" borderId="13" xfId="0" applyFont="1" applyBorder="1" applyAlignment="1">
      <alignment horizontal="center" vertical="center" wrapText="1" shrinkToFit="1"/>
    </xf>
    <xf numFmtId="0" fontId="7" fillId="0" borderId="14" xfId="0" applyFont="1" applyBorder="1" applyAlignment="1">
      <alignment horizontal="center" vertical="center" wrapText="1" shrinkToFit="1"/>
    </xf>
    <xf numFmtId="9" fontId="7" fillId="0" borderId="20" xfId="0" applyNumberFormat="1" applyFont="1" applyFill="1" applyBorder="1" applyAlignment="1">
      <alignment horizontal="center" vertical="center" wrapText="1" shrinkToFit="1"/>
    </xf>
    <xf numFmtId="0" fontId="7" fillId="0" borderId="13" xfId="0" applyFont="1" applyFill="1" applyBorder="1" applyAlignment="1">
      <alignment horizontal="center" vertical="center" wrapText="1" shrinkToFit="1"/>
    </xf>
    <xf numFmtId="0" fontId="7" fillId="0" borderId="14" xfId="0" applyFont="1" applyFill="1" applyBorder="1" applyAlignment="1">
      <alignment horizontal="center" vertical="center" wrapText="1" shrinkToFit="1"/>
    </xf>
    <xf numFmtId="0" fontId="14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15" fillId="0" borderId="36" xfId="0" applyFont="1" applyBorder="1" applyAlignment="1" applyProtection="1">
      <alignment horizontal="center" vertical="center" wrapText="1" readingOrder="1"/>
      <protection locked="0"/>
    </xf>
    <xf numFmtId="0" fontId="0" fillId="0" borderId="37" xfId="0" applyBorder="1" applyAlignment="1">
      <alignment horizontal="center" wrapText="1" readingOrder="1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FF"/>
      <rgbColor rgb="00333333"/>
    </indexedColors>
  </color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57150</xdr:rowOff>
    </xdr:from>
    <xdr:to>
      <xdr:col>7</xdr:col>
      <xdr:colOff>295275</xdr:colOff>
      <xdr:row>3</xdr:row>
      <xdr:rowOff>123825</xdr:rowOff>
    </xdr:to>
    <xdr:pic>
      <xdr:nvPicPr>
        <xdr:cNvPr id="4209" name="Изображение 8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0" y="990600"/>
          <a:ext cx="9829800" cy="1579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12</xdr:row>
      <xdr:rowOff>9525</xdr:rowOff>
    </xdr:to>
    <xdr:pic>
      <xdr:nvPicPr>
        <xdr:cNvPr id="5234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721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87820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0</xdr:colOff>
      <xdr:row>4</xdr:row>
      <xdr:rowOff>0</xdr:rowOff>
    </xdr:from>
    <xdr:ext cx="9525" cy="9525"/>
    <xdr:pic>
      <xdr:nvPicPr>
        <xdr:cNvPr id="3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78009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4</xdr:row>
      <xdr:rowOff>0</xdr:rowOff>
    </xdr:from>
    <xdr:ext cx="9525" cy="9525"/>
    <xdr:pic>
      <xdr:nvPicPr>
        <xdr:cNvPr id="4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6753225" y="2066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7</xdr:col>
      <xdr:colOff>114300</xdr:colOff>
      <xdr:row>2</xdr:row>
      <xdr:rowOff>1323975</xdr:rowOff>
    </xdr:to>
    <xdr:pic>
      <xdr:nvPicPr>
        <xdr:cNvPr id="2170" name="Изображение 4">
          <a:extLst>
            <a:ext uri="{FF2B5EF4-FFF2-40B4-BE49-F238E27FC236}">
              <a16:creationId xmlns:a16="http://schemas.microsoft.com/office/drawing/2014/main" xmlns="" id="{00000000-0008-0000-0300-00007A08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0" y="1074420"/>
          <a:ext cx="698182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3"/>
  <sheetViews>
    <sheetView tabSelected="1" workbookViewId="0">
      <selection activeCell="B18" sqref="B18:D18"/>
    </sheetView>
  </sheetViews>
  <sheetFormatPr defaultColWidth="9.7109375" defaultRowHeight="15"/>
  <cols>
    <col min="1" max="1" width="5.5703125" style="1" customWidth="1"/>
    <col min="2" max="2" width="29.5703125" style="1" customWidth="1"/>
    <col min="3" max="3" width="10.85546875" style="1" customWidth="1"/>
    <col min="4" max="4" width="31.7109375" style="1" hidden="1" customWidth="1"/>
    <col min="5" max="5" width="10.7109375" style="1" customWidth="1"/>
    <col min="6" max="6" width="10.85546875" style="1" customWidth="1"/>
    <col min="7" max="7" width="9" style="1" customWidth="1"/>
    <col min="8" max="8" width="11.7109375" style="1" customWidth="1"/>
    <col min="9" max="9" width="10.42578125" style="1" customWidth="1"/>
    <col min="10" max="10" width="8.5703125" style="1" customWidth="1"/>
    <col min="11" max="11" width="6.5703125" style="1" customWidth="1"/>
    <col min="12" max="12" width="8.42578125" style="1" customWidth="1"/>
    <col min="13" max="13" width="9.5703125" style="1" customWidth="1"/>
    <col min="14" max="14" width="9.85546875" style="1" customWidth="1"/>
    <col min="15" max="15" width="15" style="1" customWidth="1"/>
    <col min="16" max="16" width="12.85546875" style="1" customWidth="1"/>
    <col min="17" max="255" width="9.7109375" style="1" customWidth="1"/>
  </cols>
  <sheetData>
    <row r="1" spans="1:255" ht="16.5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9"/>
    </row>
    <row r="2" spans="1:255" ht="45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4"/>
    </row>
    <row r="3" spans="1:255" ht="78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4"/>
    </row>
    <row r="4" spans="1:255" ht="12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4"/>
    </row>
    <row r="5" spans="1:255" ht="2.2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4"/>
    </row>
    <row r="6" spans="1:255" ht="81" customHeight="1">
      <c r="A6" s="12" t="s">
        <v>2</v>
      </c>
      <c r="B6" s="13" t="s">
        <v>29</v>
      </c>
      <c r="C6" s="14" t="s">
        <v>3</v>
      </c>
      <c r="D6" s="14" t="s">
        <v>4</v>
      </c>
      <c r="E6" s="14" t="s">
        <v>5</v>
      </c>
      <c r="F6" s="14" t="s">
        <v>6</v>
      </c>
      <c r="G6" s="14" t="s">
        <v>7</v>
      </c>
      <c r="H6" s="14" t="s">
        <v>94</v>
      </c>
      <c r="I6" s="14" t="s">
        <v>97</v>
      </c>
      <c r="J6" s="14" t="s">
        <v>8</v>
      </c>
      <c r="K6" s="14" t="s">
        <v>9</v>
      </c>
      <c r="L6" s="14" t="s">
        <v>10</v>
      </c>
      <c r="M6" s="14" t="s">
        <v>11</v>
      </c>
      <c r="N6" s="14" t="s">
        <v>12</v>
      </c>
      <c r="IT6"/>
      <c r="IU6"/>
    </row>
    <row r="7" spans="1:255" ht="38.25">
      <c r="A7" s="15" t="s">
        <v>30</v>
      </c>
      <c r="B7" s="69" t="s">
        <v>112</v>
      </c>
      <c r="C7" s="50" t="s">
        <v>110</v>
      </c>
      <c r="D7" s="15"/>
      <c r="E7" s="68">
        <v>6.67</v>
      </c>
      <c r="F7" s="45">
        <v>6.67</v>
      </c>
      <c r="G7" s="45" t="s">
        <v>33</v>
      </c>
      <c r="H7" s="45" t="s">
        <v>33</v>
      </c>
      <c r="I7" s="27">
        <v>6.67</v>
      </c>
      <c r="J7" s="27">
        <v>14</v>
      </c>
      <c r="K7" s="15">
        <v>10</v>
      </c>
      <c r="L7" s="77">
        <v>8.3640000000000008</v>
      </c>
      <c r="M7" s="15">
        <v>114</v>
      </c>
      <c r="N7" s="76">
        <f t="shared" ref="N7:N8" si="0">L7*M7</f>
        <v>953.49600000000009</v>
      </c>
      <c r="IS7"/>
      <c r="IT7"/>
      <c r="IU7"/>
    </row>
    <row r="8" spans="1:255" ht="45" customHeight="1">
      <c r="A8" s="15" t="s">
        <v>31</v>
      </c>
      <c r="B8" s="70" t="s">
        <v>111</v>
      </c>
      <c r="C8" s="50" t="s">
        <v>110</v>
      </c>
      <c r="D8" s="15"/>
      <c r="E8" s="75">
        <v>4.0102000000000002</v>
      </c>
      <c r="F8" s="45" t="s">
        <v>33</v>
      </c>
      <c r="G8" s="45" t="s">
        <v>33</v>
      </c>
      <c r="H8" s="12" t="s">
        <v>33</v>
      </c>
      <c r="I8" s="75">
        <v>4.01</v>
      </c>
      <c r="J8" s="27" t="s">
        <v>88</v>
      </c>
      <c r="K8" s="15">
        <v>10</v>
      </c>
      <c r="L8" s="73">
        <v>4.4112</v>
      </c>
      <c r="M8" s="15">
        <v>500</v>
      </c>
      <c r="N8" s="27">
        <f t="shared" si="0"/>
        <v>2205.6</v>
      </c>
      <c r="IS8"/>
      <c r="IT8"/>
      <c r="IU8"/>
    </row>
    <row r="9" spans="1:255" ht="15.75">
      <c r="A9" s="79" t="s">
        <v>13</v>
      </c>
      <c r="B9" s="80"/>
      <c r="C9" s="65"/>
      <c r="D9" s="65"/>
      <c r="E9" s="65"/>
      <c r="F9" s="65"/>
      <c r="G9" s="65"/>
      <c r="H9" s="65"/>
      <c r="I9" s="65"/>
      <c r="J9" s="65"/>
      <c r="K9" s="65"/>
      <c r="L9" s="65"/>
      <c r="M9" s="81">
        <f>SUM(N7:N8)</f>
        <v>3159.096</v>
      </c>
      <c r="N9" s="82"/>
      <c r="O9" s="10"/>
      <c r="IT9"/>
      <c r="IU9"/>
    </row>
    <row r="10" spans="1:255" ht="2.2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P10" s="5"/>
    </row>
    <row r="11" spans="1:255" ht="15.75">
      <c r="A11" s="78" t="s">
        <v>96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P11" s="5"/>
    </row>
    <row r="12" spans="1:255" ht="20.25" customHeight="1">
      <c r="A12" s="78" t="s">
        <v>95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8"/>
      <c r="P12" s="8"/>
    </row>
    <row r="13" spans="1:255" s="66" customFormat="1" ht="17.25" customHeight="1">
      <c r="A13" s="51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8"/>
      <c r="P13" s="8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</row>
    <row r="14" spans="1:255">
      <c r="A14" s="16"/>
      <c r="B14" s="17" t="s">
        <v>15</v>
      </c>
      <c r="C14" s="72">
        <v>46266</v>
      </c>
      <c r="D14" s="18"/>
      <c r="E14" s="16"/>
      <c r="F14" s="16" t="s">
        <v>90</v>
      </c>
      <c r="G14" s="16"/>
      <c r="H14" s="16"/>
      <c r="I14" s="16"/>
      <c r="J14" s="16" t="s">
        <v>91</v>
      </c>
      <c r="K14" s="16"/>
      <c r="L14" s="16"/>
      <c r="M14" s="16"/>
      <c r="N14" s="16"/>
      <c r="O14" s="8"/>
      <c r="P14" s="8"/>
    </row>
    <row r="15" spans="1:255">
      <c r="A15" s="16"/>
      <c r="B15" s="17"/>
      <c r="C15" s="18"/>
      <c r="D15" s="18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8"/>
      <c r="P15" s="8"/>
    </row>
    <row r="16" spans="1:255">
      <c r="B16" s="86"/>
      <c r="C16" s="86"/>
      <c r="D16" s="86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>
      <c r="B17" s="86"/>
      <c r="C17" s="86"/>
      <c r="D17" s="86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>
      <c r="B18" s="86"/>
      <c r="C18" s="86"/>
      <c r="D18" s="86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>
      <c r="B19" s="86"/>
      <c r="C19" s="86"/>
      <c r="D19" s="86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>
      <c r="B20" s="86"/>
      <c r="C20" s="86"/>
      <c r="D20" s="86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16">
      <c r="A22" s="8" t="s">
        <v>18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1:16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12">
    <mergeCell ref="B16:D16"/>
    <mergeCell ref="B17:D17"/>
    <mergeCell ref="B18:D18"/>
    <mergeCell ref="B19:D19"/>
    <mergeCell ref="B20:D20"/>
    <mergeCell ref="A12:N12"/>
    <mergeCell ref="A9:B9"/>
    <mergeCell ref="M9:N9"/>
    <mergeCell ref="A1:N1"/>
    <mergeCell ref="A2:N2"/>
    <mergeCell ref="A3:N4"/>
    <mergeCell ref="A11:N11"/>
  </mergeCells>
  <pageMargins left="0.25" right="0.25" top="0.75" bottom="0.75" header="0.3" footer="0.3"/>
  <pageSetup paperSize="9" fitToHeight="0" pageOrder="overThenDown" orientation="landscape" horizontalDpi="300" verticalDpi="300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J11"/>
  <sheetViews>
    <sheetView workbookViewId="0">
      <selection activeCell="M22" sqref="M22:M23"/>
    </sheetView>
  </sheetViews>
  <sheetFormatPr defaultColWidth="10.28515625" defaultRowHeight="15"/>
  <cols>
    <col min="1" max="1" width="5.28515625" style="1" customWidth="1"/>
    <col min="2" max="2" width="24.140625" style="1" customWidth="1"/>
    <col min="3" max="3" width="12.85546875" style="1" customWidth="1"/>
    <col min="4" max="4" width="13.85546875" style="1" customWidth="1"/>
    <col min="5" max="5" width="13.28515625" style="1" customWidth="1"/>
    <col min="6" max="6" width="8.140625" style="1" customWidth="1"/>
    <col min="7" max="7" width="11.28515625" style="1" customWidth="1"/>
    <col min="8" max="8" width="14.7109375" style="1" customWidth="1"/>
    <col min="9" max="9" width="11.5703125" style="2" customWidth="1"/>
    <col min="10" max="243" width="9.7109375" style="1" customWidth="1"/>
    <col min="244" max="250" width="9.7109375" customWidth="1"/>
  </cols>
  <sheetData>
    <row r="1" spans="1:244">
      <c r="A1" s="83" t="s">
        <v>16</v>
      </c>
      <c r="B1" s="83"/>
      <c r="C1" s="83"/>
      <c r="D1" s="83"/>
      <c r="E1" s="83"/>
      <c r="F1" s="83"/>
      <c r="G1" s="83"/>
      <c r="H1" s="83"/>
      <c r="I1" s="83"/>
    </row>
    <row r="2" spans="1:244" ht="34.5" customHeight="1">
      <c r="A2" s="84" t="s">
        <v>17</v>
      </c>
      <c r="B2" s="84"/>
      <c r="C2" s="84"/>
      <c r="D2" s="84"/>
      <c r="E2" s="84"/>
      <c r="F2" s="84"/>
      <c r="G2" s="84"/>
      <c r="H2" s="84"/>
      <c r="I2" s="84"/>
    </row>
    <row r="3" spans="1:244">
      <c r="A3" s="16" t="s">
        <v>18</v>
      </c>
      <c r="B3" s="19"/>
      <c r="C3" s="16"/>
      <c r="D3" s="16"/>
      <c r="E3" s="16"/>
      <c r="F3" s="16"/>
      <c r="G3" s="16"/>
      <c r="H3" s="16"/>
      <c r="I3" s="20"/>
    </row>
    <row r="4" spans="1:244" ht="39" customHeight="1">
      <c r="A4" s="87" t="s">
        <v>2</v>
      </c>
      <c r="B4" s="89" t="s">
        <v>29</v>
      </c>
      <c r="C4" s="89" t="s">
        <v>32</v>
      </c>
      <c r="D4" s="90" t="s">
        <v>28</v>
      </c>
      <c r="E4" s="95" t="s">
        <v>3</v>
      </c>
      <c r="F4" s="92" t="s">
        <v>37</v>
      </c>
      <c r="G4" s="92" t="s">
        <v>38</v>
      </c>
      <c r="H4" s="92" t="s">
        <v>19</v>
      </c>
      <c r="I4" s="94" t="s">
        <v>20</v>
      </c>
      <c r="J4" s="2"/>
      <c r="IJ4" s="1"/>
    </row>
    <row r="5" spans="1:244" ht="30.75" customHeight="1">
      <c r="A5" s="88"/>
      <c r="B5" s="89"/>
      <c r="C5" s="89"/>
      <c r="D5" s="91"/>
      <c r="E5" s="95"/>
      <c r="F5" s="93"/>
      <c r="G5" s="93"/>
      <c r="H5" s="93"/>
      <c r="I5" s="93"/>
      <c r="J5" s="2"/>
      <c r="IJ5" s="1"/>
    </row>
    <row r="6" spans="1:244">
      <c r="A6" s="102">
        <v>1</v>
      </c>
      <c r="B6" s="105" t="s">
        <v>112</v>
      </c>
      <c r="C6" s="47" t="s">
        <v>35</v>
      </c>
      <c r="D6" s="46">
        <v>317.67</v>
      </c>
      <c r="E6" s="108" t="s">
        <v>93</v>
      </c>
      <c r="F6" s="109">
        <v>0.1</v>
      </c>
      <c r="G6" s="112">
        <v>0.14000000000000001</v>
      </c>
      <c r="H6" s="62">
        <v>6.67</v>
      </c>
      <c r="I6" s="96">
        <v>6.67</v>
      </c>
      <c r="J6" s="2"/>
      <c r="IJ6" s="1"/>
    </row>
    <row r="7" spans="1:244" s="43" customFormat="1">
      <c r="A7" s="103"/>
      <c r="B7" s="106"/>
      <c r="C7" s="47" t="s">
        <v>34</v>
      </c>
      <c r="D7" s="46">
        <v>318.92</v>
      </c>
      <c r="E7" s="106"/>
      <c r="F7" s="110"/>
      <c r="G7" s="113"/>
      <c r="H7" s="62">
        <v>6.69</v>
      </c>
      <c r="I7" s="97"/>
      <c r="J7" s="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</row>
    <row r="8" spans="1:244" s="48" customFormat="1">
      <c r="A8" s="104"/>
      <c r="B8" s="107"/>
      <c r="C8" s="21" t="s">
        <v>36</v>
      </c>
      <c r="D8" s="27">
        <v>328.09</v>
      </c>
      <c r="E8" s="107"/>
      <c r="F8" s="111"/>
      <c r="G8" s="114"/>
      <c r="H8" s="64">
        <v>6.89</v>
      </c>
      <c r="I8" s="98"/>
      <c r="J8" s="2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</row>
    <row r="9" spans="1:244" s="48" customFormat="1">
      <c r="A9" s="102">
        <v>2</v>
      </c>
      <c r="B9" s="105" t="s">
        <v>111</v>
      </c>
      <c r="C9" s="47" t="s">
        <v>35</v>
      </c>
      <c r="D9" s="46">
        <v>220.56</v>
      </c>
      <c r="E9" s="108" t="s">
        <v>93</v>
      </c>
      <c r="F9" s="109">
        <v>0.1</v>
      </c>
      <c r="G9" s="112" t="s">
        <v>88</v>
      </c>
      <c r="H9" s="74">
        <v>4.0102000000000002</v>
      </c>
      <c r="I9" s="99">
        <v>4.0102000000000002</v>
      </c>
      <c r="J9" s="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</row>
    <row r="10" spans="1:244">
      <c r="A10" s="103"/>
      <c r="B10" s="106"/>
      <c r="C10" s="47" t="s">
        <v>34</v>
      </c>
      <c r="D10" s="46">
        <v>221.18</v>
      </c>
      <c r="E10" s="106"/>
      <c r="F10" s="110"/>
      <c r="G10" s="113"/>
      <c r="H10" s="62">
        <v>4.0199999999999996</v>
      </c>
      <c r="I10" s="100"/>
      <c r="J10" s="2"/>
      <c r="IJ10" s="1"/>
    </row>
    <row r="11" spans="1:244">
      <c r="A11" s="104"/>
      <c r="B11" s="107"/>
      <c r="C11" s="21" t="s">
        <v>36</v>
      </c>
      <c r="D11" s="27">
        <v>231.84</v>
      </c>
      <c r="E11" s="107"/>
      <c r="F11" s="111"/>
      <c r="G11" s="114"/>
      <c r="H11" s="64">
        <v>4.22</v>
      </c>
      <c r="I11" s="101"/>
      <c r="J11" s="2"/>
      <c r="IJ11" s="1"/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23">
    <mergeCell ref="I6:I8"/>
    <mergeCell ref="I9:I11"/>
    <mergeCell ref="A6:A8"/>
    <mergeCell ref="B6:B8"/>
    <mergeCell ref="E6:E8"/>
    <mergeCell ref="F6:F8"/>
    <mergeCell ref="G6:G8"/>
    <mergeCell ref="A9:A11"/>
    <mergeCell ref="B9:B11"/>
    <mergeCell ref="E9:E11"/>
    <mergeCell ref="F9:F11"/>
    <mergeCell ref="G9:G11"/>
    <mergeCell ref="A1:I1"/>
    <mergeCell ref="A2:I2"/>
    <mergeCell ref="A4:A5"/>
    <mergeCell ref="B4:B5"/>
    <mergeCell ref="C4:C5"/>
    <mergeCell ref="D4:D5"/>
    <mergeCell ref="G4:G5"/>
    <mergeCell ref="I4:I5"/>
    <mergeCell ref="H4:H5"/>
    <mergeCell ref="E4:E5"/>
    <mergeCell ref="F4:F5"/>
  </mergeCells>
  <pageMargins left="0.25" right="0.25" top="0.75" bottom="0.75" header="0.3" footer="0.3"/>
  <pageSetup paperSize="9" fitToHeight="0" pageOrder="overThenDown" orientation="landscape" horizontalDpi="300" verticalDpi="300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O16"/>
  <sheetViews>
    <sheetView topLeftCell="A4" workbookViewId="0">
      <selection activeCell="C13" sqref="C13"/>
    </sheetView>
  </sheetViews>
  <sheetFormatPr defaultColWidth="9.140625" defaultRowHeight="12.75"/>
  <cols>
    <col min="1" max="1" width="15.28515625" customWidth="1"/>
    <col min="2" max="2" width="14.28515625" customWidth="1"/>
    <col min="3" max="3" width="25.140625" customWidth="1"/>
    <col min="4" max="4" width="27.42578125" customWidth="1"/>
    <col min="5" max="5" width="10.42578125" customWidth="1"/>
    <col min="6" max="6" width="8.7109375" customWidth="1"/>
    <col min="7" max="7" width="9.42578125" customWidth="1"/>
    <col min="8" max="8" width="9.28515625" customWidth="1"/>
    <col min="9" max="9" width="9.140625" customWidth="1"/>
    <col min="11" max="11" width="11.140625" customWidth="1"/>
    <col min="12" max="12" width="13.42578125" customWidth="1"/>
  </cols>
  <sheetData>
    <row r="1" spans="1:15" ht="15.75">
      <c r="A1" s="83" t="s">
        <v>21</v>
      </c>
      <c r="B1" s="83"/>
      <c r="C1" s="83"/>
      <c r="D1" s="83"/>
      <c r="E1" s="83"/>
      <c r="F1" s="83"/>
      <c r="G1" s="83"/>
      <c r="H1" s="83"/>
      <c r="I1" s="3"/>
    </row>
    <row r="2" spans="1:15" ht="72.75" customHeight="1">
      <c r="A2" s="115" t="s">
        <v>92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5" ht="15.75">
      <c r="A3" s="16"/>
      <c r="B3" s="16"/>
      <c r="C3" s="16"/>
      <c r="D3" s="16"/>
      <c r="E3" s="16"/>
      <c r="F3" s="16"/>
      <c r="G3" s="16"/>
      <c r="H3" s="16"/>
      <c r="I3" s="5"/>
    </row>
    <row r="4" spans="1:15" ht="58.5" customHeight="1">
      <c r="A4" s="31" t="s">
        <v>39</v>
      </c>
      <c r="B4" s="32" t="s">
        <v>40</v>
      </c>
      <c r="C4" s="32" t="s">
        <v>41</v>
      </c>
      <c r="D4" s="32" t="s">
        <v>42</v>
      </c>
      <c r="E4" s="32" t="s">
        <v>50</v>
      </c>
      <c r="F4" s="32" t="s">
        <v>43</v>
      </c>
      <c r="G4" s="32" t="s">
        <v>44</v>
      </c>
      <c r="H4" s="32" t="s">
        <v>45</v>
      </c>
      <c r="I4" s="32" t="s">
        <v>46</v>
      </c>
      <c r="J4" s="32" t="s">
        <v>47</v>
      </c>
      <c r="K4" s="32" t="s">
        <v>51</v>
      </c>
      <c r="L4" s="33" t="s">
        <v>48</v>
      </c>
      <c r="M4" s="32" t="s">
        <v>85</v>
      </c>
      <c r="N4" s="32" t="s">
        <v>86</v>
      </c>
      <c r="O4" s="42"/>
    </row>
    <row r="5" spans="1:15" ht="183.75" hidden="1" customHeight="1">
      <c r="A5" s="34" t="s">
        <v>52</v>
      </c>
      <c r="B5" s="35" t="s">
        <v>53</v>
      </c>
      <c r="C5" s="35" t="s">
        <v>54</v>
      </c>
      <c r="D5" s="35" t="s">
        <v>55</v>
      </c>
      <c r="E5" s="35" t="s">
        <v>56</v>
      </c>
      <c r="F5" s="36">
        <v>10</v>
      </c>
      <c r="G5" s="37">
        <v>99.42</v>
      </c>
      <c r="H5" s="38"/>
      <c r="I5" s="35" t="s">
        <v>57</v>
      </c>
      <c r="J5" s="38" t="s">
        <v>58</v>
      </c>
      <c r="K5" s="39" t="s">
        <v>59</v>
      </c>
      <c r="L5" s="40">
        <v>44339</v>
      </c>
      <c r="M5" s="41" t="s">
        <v>87</v>
      </c>
      <c r="N5" s="41"/>
    </row>
    <row r="6" spans="1:15" ht="105" hidden="1">
      <c r="A6" s="34" t="s">
        <v>52</v>
      </c>
      <c r="B6" s="35" t="s">
        <v>53</v>
      </c>
      <c r="C6" s="35" t="s">
        <v>65</v>
      </c>
      <c r="D6" s="35" t="s">
        <v>62</v>
      </c>
      <c r="E6" s="35" t="s">
        <v>56</v>
      </c>
      <c r="F6" s="36">
        <v>5</v>
      </c>
      <c r="G6" s="37">
        <v>57.2</v>
      </c>
      <c r="H6" s="38"/>
      <c r="I6" s="35" t="s">
        <v>63</v>
      </c>
      <c r="J6" s="38" t="s">
        <v>64</v>
      </c>
      <c r="K6" s="39" t="s">
        <v>66</v>
      </c>
      <c r="L6" s="40">
        <v>44334</v>
      </c>
      <c r="M6" s="41"/>
      <c r="N6" s="41"/>
    </row>
    <row r="7" spans="1:15" ht="105" hidden="1">
      <c r="A7" s="34" t="s">
        <v>52</v>
      </c>
      <c r="B7" s="35" t="s">
        <v>53</v>
      </c>
      <c r="C7" s="35" t="s">
        <v>67</v>
      </c>
      <c r="D7" s="35" t="s">
        <v>62</v>
      </c>
      <c r="E7" s="35" t="s">
        <v>56</v>
      </c>
      <c r="F7" s="36">
        <v>10</v>
      </c>
      <c r="G7" s="37">
        <v>114.4</v>
      </c>
      <c r="H7" s="38"/>
      <c r="I7" s="35" t="s">
        <v>63</v>
      </c>
      <c r="J7" s="38" t="s">
        <v>64</v>
      </c>
      <c r="K7" s="39" t="s">
        <v>68</v>
      </c>
      <c r="L7" s="40">
        <v>44334</v>
      </c>
      <c r="M7" s="41"/>
      <c r="N7" s="41"/>
    </row>
    <row r="8" spans="1:15" ht="90" hidden="1">
      <c r="A8" s="34" t="s">
        <v>52</v>
      </c>
      <c r="B8" s="35" t="s">
        <v>53</v>
      </c>
      <c r="C8" s="35" t="s">
        <v>70</v>
      </c>
      <c r="D8" s="35" t="s">
        <v>71</v>
      </c>
      <c r="E8" s="35" t="s">
        <v>56</v>
      </c>
      <c r="F8" s="36">
        <v>10</v>
      </c>
      <c r="G8" s="37">
        <v>58.59</v>
      </c>
      <c r="H8" s="38"/>
      <c r="I8" s="35" t="s">
        <v>72</v>
      </c>
      <c r="J8" s="38" t="s">
        <v>73</v>
      </c>
      <c r="K8" s="39" t="s">
        <v>74</v>
      </c>
      <c r="L8" s="40">
        <v>44484</v>
      </c>
      <c r="M8" s="41"/>
      <c r="N8" s="41"/>
    </row>
    <row r="9" spans="1:15" ht="75" hidden="1">
      <c r="A9" s="34" t="s">
        <v>52</v>
      </c>
      <c r="B9" s="35" t="s">
        <v>53</v>
      </c>
      <c r="C9" s="35" t="s">
        <v>70</v>
      </c>
      <c r="D9" s="35" t="s">
        <v>71</v>
      </c>
      <c r="E9" s="35" t="s">
        <v>56</v>
      </c>
      <c r="F9" s="36">
        <v>10</v>
      </c>
      <c r="G9" s="37">
        <v>66.05</v>
      </c>
      <c r="H9" s="38"/>
      <c r="I9" s="35" t="s">
        <v>72</v>
      </c>
      <c r="J9" s="38" t="s">
        <v>75</v>
      </c>
      <c r="K9" s="39" t="s">
        <v>74</v>
      </c>
      <c r="L9" s="40">
        <v>44904</v>
      </c>
      <c r="M9" s="41"/>
      <c r="N9" s="41"/>
    </row>
    <row r="10" spans="1:15" ht="75" hidden="1">
      <c r="A10" s="34" t="s">
        <v>52</v>
      </c>
      <c r="B10" s="35" t="s">
        <v>53</v>
      </c>
      <c r="C10" s="35" t="s">
        <v>76</v>
      </c>
      <c r="D10" s="35" t="s">
        <v>60</v>
      </c>
      <c r="E10" s="35" t="s">
        <v>56</v>
      </c>
      <c r="F10" s="36">
        <v>10</v>
      </c>
      <c r="G10" s="37">
        <v>100</v>
      </c>
      <c r="H10" s="38"/>
      <c r="I10" s="35" t="s">
        <v>61</v>
      </c>
      <c r="J10" s="38" t="s">
        <v>77</v>
      </c>
      <c r="K10" s="39" t="s">
        <v>78</v>
      </c>
      <c r="L10" s="40">
        <v>45077</v>
      </c>
      <c r="M10" s="41"/>
      <c r="N10" s="41"/>
    </row>
    <row r="11" spans="1:15" ht="75" hidden="1">
      <c r="A11" s="34" t="s">
        <v>52</v>
      </c>
      <c r="B11" s="35" t="s">
        <v>53</v>
      </c>
      <c r="C11" s="35" t="s">
        <v>76</v>
      </c>
      <c r="D11" s="35" t="s">
        <v>60</v>
      </c>
      <c r="E11" s="35" t="s">
        <v>56</v>
      </c>
      <c r="F11" s="36">
        <v>10</v>
      </c>
      <c r="G11" s="37">
        <v>100</v>
      </c>
      <c r="H11" s="38"/>
      <c r="I11" s="35" t="s">
        <v>79</v>
      </c>
      <c r="J11" s="38" t="s">
        <v>80</v>
      </c>
      <c r="K11" s="39" t="s">
        <v>78</v>
      </c>
      <c r="L11" s="40">
        <v>45350</v>
      </c>
      <c r="M11" s="41"/>
      <c r="N11" s="41"/>
    </row>
    <row r="12" spans="1:15" ht="90" hidden="1">
      <c r="A12" s="34" t="s">
        <v>52</v>
      </c>
      <c r="B12" s="35" t="s">
        <v>53</v>
      </c>
      <c r="C12" s="35" t="s">
        <v>81</v>
      </c>
      <c r="D12" s="35" t="s">
        <v>82</v>
      </c>
      <c r="E12" s="35" t="s">
        <v>56</v>
      </c>
      <c r="F12" s="36">
        <v>10</v>
      </c>
      <c r="G12" s="37">
        <v>60.47</v>
      </c>
      <c r="H12" s="38"/>
      <c r="I12" s="35" t="s">
        <v>69</v>
      </c>
      <c r="J12" s="38" t="s">
        <v>83</v>
      </c>
      <c r="K12" s="39" t="s">
        <v>84</v>
      </c>
      <c r="L12" s="40">
        <v>44337</v>
      </c>
      <c r="M12" s="41"/>
      <c r="N12" s="63"/>
    </row>
    <row r="13" spans="1:15" ht="315">
      <c r="A13" s="53" t="s">
        <v>98</v>
      </c>
      <c r="B13" s="54" t="s">
        <v>100</v>
      </c>
      <c r="C13" s="54" t="s">
        <v>101</v>
      </c>
      <c r="D13" s="54" t="s">
        <v>102</v>
      </c>
      <c r="E13" s="54" t="s">
        <v>99</v>
      </c>
      <c r="F13" s="55">
        <v>1</v>
      </c>
      <c r="G13" s="56">
        <v>253.3</v>
      </c>
      <c r="H13" s="57"/>
      <c r="I13" s="54" t="s">
        <v>103</v>
      </c>
      <c r="J13" s="57" t="s">
        <v>104</v>
      </c>
      <c r="K13" s="58" t="s">
        <v>105</v>
      </c>
      <c r="L13" s="59">
        <v>45409</v>
      </c>
      <c r="M13" s="44">
        <f>G13/38</f>
        <v>6.6657894736842112</v>
      </c>
      <c r="N13" s="117">
        <v>6.67</v>
      </c>
    </row>
    <row r="14" spans="1:15" ht="120">
      <c r="A14" s="53" t="s">
        <v>98</v>
      </c>
      <c r="B14" s="54" t="s">
        <v>100</v>
      </c>
      <c r="C14" s="54" t="s">
        <v>106</v>
      </c>
      <c r="D14" s="54" t="s">
        <v>107</v>
      </c>
      <c r="E14" s="54" t="s">
        <v>99</v>
      </c>
      <c r="F14" s="55">
        <v>1</v>
      </c>
      <c r="G14" s="56">
        <v>253.3</v>
      </c>
      <c r="H14" s="57"/>
      <c r="I14" s="54" t="s">
        <v>108</v>
      </c>
      <c r="J14" s="57" t="s">
        <v>104</v>
      </c>
      <c r="K14" s="58" t="s">
        <v>109</v>
      </c>
      <c r="L14" s="59">
        <v>45409</v>
      </c>
      <c r="M14" s="44">
        <f>G14/38</f>
        <v>6.6657894736842112</v>
      </c>
      <c r="N14" s="118"/>
    </row>
    <row r="16" spans="1:15" ht="15">
      <c r="A16" s="67"/>
    </row>
  </sheetData>
  <autoFilter ref="A4:L12">
    <filterColumn colId="2">
      <filters>
        <filter val="раствор для внутримышечного введения, 10 мг/мл, 1 мл - ампула (10)  - коробки картонные"/>
        <filter val="раствор для внутримышечного введения, 10 мг/мл, 1 мл - ампулы (10)  - /в комплекте с ножом ампульным или скарификатором (при необходимости)/ - пачки картонные"/>
        <filter val="раствор для внутримышечного введения, 10 мг/мл, 1 мл - ампулы (10)  - коробки картонные"/>
        <filter val="раствор для внутримышечного введения, 10 мг/мл, 1 мл - ампулы (10)  - пачки картонные"/>
        <filter val="раствор для внутримышечного введения, 10 мг/мл, 1 мл - ампулы (5)  - упаковки ячейковые контурные (2) - пачки картонные"/>
        <filter val="раствор для внутримышечного введения, 10 мг/мл, 1 мл - ампулы (5)  / в комплекте с ножом ампульным или скарификатором / - упаковки ячейковые контурные (2) - пачки картонные"/>
        <filter val="раствор для внутримышечного введения, 10 мг/мл, 1 мл - ампулы (с ножом ампульным или скарификатором ампульным) (10)  - пачки картонные"/>
        <filter val="раствор для внутримышечного введения, 10 мг/мл, 1 мл - ампулы с кольцом излома или надрезом и точкой (10)  - пачки картонные"/>
        <filter val="раствор для внутримышечного введения, 10 мг/мл, 1 мл - ампулы с кольцом излома или надрезом и точкой (5)  - пачки картонные"/>
        <filter val="раствор для внутримышечного введения, 10 мг/мл, 1 мл - ампулы темного стекла (10)  - упаковки ячейковые контурные - пачки картонные"/>
      </filters>
    </filterColumn>
  </autoFilter>
  <mergeCells count="3">
    <mergeCell ref="A1:H1"/>
    <mergeCell ref="A2:L2"/>
    <mergeCell ref="N13:N14"/>
  </mergeCells>
  <pageMargins left="0.25" right="0.25" top="0.75" bottom="0.75" header="0.3" footer="0.3"/>
  <pageSetup paperSize="9" scale="8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"/>
  <sheetViews>
    <sheetView zoomScaleNormal="100" workbookViewId="0">
      <selection activeCell="E12" sqref="E12"/>
    </sheetView>
  </sheetViews>
  <sheetFormatPr defaultColWidth="9.7109375" defaultRowHeight="15"/>
  <cols>
    <col min="1" max="1" width="5.28515625" style="1" customWidth="1"/>
    <col min="2" max="2" width="35.140625" style="1" customWidth="1"/>
    <col min="3" max="3" width="27.85546875" style="1" customWidth="1"/>
    <col min="4" max="4" width="8.42578125" style="1" customWidth="1"/>
    <col min="5" max="6" width="13.42578125" style="1" customWidth="1"/>
    <col min="7" max="7" width="17" style="1" customWidth="1"/>
    <col min="8" max="8" width="23.42578125" style="1" customWidth="1"/>
    <col min="9" max="9" width="13.140625" style="1" customWidth="1"/>
    <col min="10" max="16384" width="9.7109375" style="1"/>
  </cols>
  <sheetData>
    <row r="1" spans="1:13" ht="16.5">
      <c r="A1" s="83" t="s">
        <v>22</v>
      </c>
      <c r="B1" s="83"/>
      <c r="C1" s="83"/>
      <c r="D1" s="83"/>
      <c r="E1" s="83"/>
      <c r="F1" s="83"/>
      <c r="G1" s="83"/>
      <c r="H1" s="83"/>
      <c r="I1" s="3"/>
      <c r="J1" s="6"/>
      <c r="K1" s="6"/>
      <c r="L1" s="6"/>
      <c r="M1" s="6"/>
    </row>
    <row r="2" spans="1:13" ht="46.5" customHeight="1">
      <c r="A2" s="119" t="s">
        <v>23</v>
      </c>
      <c r="B2" s="119"/>
      <c r="C2" s="119"/>
      <c r="D2" s="119"/>
      <c r="E2" s="119"/>
      <c r="F2" s="119"/>
      <c r="G2" s="119"/>
      <c r="H2" s="119"/>
      <c r="I2" s="4"/>
      <c r="J2" s="7"/>
      <c r="K2" s="7"/>
      <c r="L2" s="7"/>
      <c r="M2" s="7"/>
    </row>
    <row r="3" spans="1:13" ht="44.25" customHeight="1">
      <c r="A3" s="85"/>
      <c r="B3" s="85"/>
      <c r="C3" s="85"/>
      <c r="D3" s="85"/>
      <c r="E3" s="85"/>
      <c r="F3" s="85"/>
      <c r="G3" s="85"/>
      <c r="H3" s="85"/>
      <c r="I3" s="4"/>
      <c r="J3" s="7"/>
      <c r="K3" s="7"/>
      <c r="L3" s="7"/>
      <c r="M3" s="7"/>
    </row>
    <row r="4" spans="1:13" ht="24" customHeight="1">
      <c r="A4" s="22"/>
      <c r="B4" s="22"/>
      <c r="C4" s="22"/>
      <c r="D4" s="26"/>
      <c r="E4" s="29"/>
      <c r="F4" s="49"/>
      <c r="G4" s="22"/>
      <c r="H4" s="22"/>
      <c r="I4" s="4"/>
      <c r="J4" s="7"/>
      <c r="K4" s="7"/>
      <c r="L4" s="7"/>
      <c r="M4" s="7"/>
    </row>
    <row r="5" spans="1:13" ht="76.5" customHeight="1">
      <c r="A5" s="23" t="s">
        <v>2</v>
      </c>
      <c r="B5" s="12" t="s">
        <v>29</v>
      </c>
      <c r="C5" s="12" t="s">
        <v>24</v>
      </c>
      <c r="D5" s="28" t="s">
        <v>3</v>
      </c>
      <c r="E5" s="30" t="s">
        <v>49</v>
      </c>
      <c r="F5" s="24" t="s">
        <v>25</v>
      </c>
      <c r="G5" s="24" t="s">
        <v>89</v>
      </c>
      <c r="H5" s="25" t="s">
        <v>26</v>
      </c>
      <c r="I5" s="5"/>
    </row>
    <row r="6" spans="1:13" ht="38.25">
      <c r="A6" s="61">
        <v>1</v>
      </c>
      <c r="B6" s="69" t="s">
        <v>112</v>
      </c>
      <c r="C6" s="60" t="s">
        <v>88</v>
      </c>
      <c r="D6" s="71" t="s">
        <v>110</v>
      </c>
      <c r="E6" s="60" t="s">
        <v>88</v>
      </c>
      <c r="F6" s="60" t="s">
        <v>88</v>
      </c>
      <c r="G6" s="60" t="s">
        <v>88</v>
      </c>
      <c r="H6" s="60" t="s">
        <v>88</v>
      </c>
      <c r="I6" s="5"/>
    </row>
    <row r="7" spans="1:13" ht="38.25" customHeight="1">
      <c r="A7" s="61">
        <v>2</v>
      </c>
      <c r="B7" s="70" t="s">
        <v>111</v>
      </c>
      <c r="C7" s="60" t="s">
        <v>88</v>
      </c>
      <c r="D7" s="71" t="s">
        <v>110</v>
      </c>
      <c r="E7" s="60" t="s">
        <v>88</v>
      </c>
      <c r="F7" s="60" t="s">
        <v>88</v>
      </c>
      <c r="G7" s="60" t="s">
        <v>88</v>
      </c>
      <c r="H7" s="60" t="s">
        <v>88</v>
      </c>
      <c r="I7" s="5"/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3">
    <mergeCell ref="A1:H1"/>
    <mergeCell ref="A2:H2"/>
    <mergeCell ref="A3:H3"/>
  </mergeCells>
  <pageMargins left="0.25" right="0.25" top="0.75" bottom="0.75" header="0.3" footer="0.3"/>
  <pageSetup paperSize="9" fitToHeight="0" pageOrder="overThenDown" orientation="landscape" horizontalDpi="300" verticalDpi="300" r:id="rId1"/>
  <headerFooter scaleWithDoc="0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"/>
  <sheetViews>
    <sheetView workbookViewId="0">
      <selection activeCell="K42" sqref="K42"/>
    </sheetView>
  </sheetViews>
  <sheetFormatPr defaultColWidth="9.140625" defaultRowHeight="12.75"/>
  <cols>
    <col min="2" max="2" width="19.42578125" customWidth="1"/>
    <col min="3" max="3" width="21.28515625" customWidth="1"/>
    <col min="4" max="4" width="16.5703125" customWidth="1"/>
    <col min="5" max="6" width="16.28515625" customWidth="1"/>
    <col min="7" max="7" width="5.42578125" customWidth="1"/>
    <col min="8" max="9" width="16.28515625" hidden="1" customWidth="1"/>
    <col min="10" max="13" width="16.28515625" customWidth="1"/>
  </cols>
  <sheetData>
    <row r="1" spans="1:9" ht="15.75">
      <c r="A1" s="120" t="s">
        <v>27</v>
      </c>
      <c r="B1" s="120"/>
      <c r="C1" s="120"/>
      <c r="D1" s="120"/>
      <c r="E1" s="120"/>
      <c r="F1" s="120"/>
      <c r="G1" s="120"/>
      <c r="H1" s="120"/>
      <c r="I1" s="120"/>
    </row>
    <row r="3" spans="1:9">
      <c r="A3" s="121" t="s">
        <v>14</v>
      </c>
      <c r="B3" s="121"/>
      <c r="C3" s="121"/>
      <c r="D3" s="121"/>
      <c r="E3" s="121"/>
      <c r="F3" s="121"/>
      <c r="G3" s="121"/>
      <c r="H3" s="121"/>
      <c r="I3" s="121"/>
    </row>
  </sheetData>
  <mergeCells count="2">
    <mergeCell ref="A1:I1"/>
    <mergeCell ref="A3:I3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  <vt:lpstr>'Анализ рынка'!__xlnm.Print_Area</vt:lpstr>
      <vt:lpstr>'Итоговый расчет'!__xlnm.Print_Area</vt:lpstr>
      <vt:lpstr>'Расчет средневзвешенной цены'!__xlnm.Print_Area</vt:lpstr>
      <vt:lpstr>'Итоговый расчет'!Область_печати</vt:lpstr>
      <vt:lpstr>'Расчет средневзвешенной цены'!Область_печати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Никита Овчинников</dc:creator>
  <cp:lastModifiedBy>marina.shevchenko</cp:lastModifiedBy>
  <cp:revision>1</cp:revision>
  <cp:lastPrinted>2026-09-01T12:08:34Z</cp:lastPrinted>
  <dcterms:created xsi:type="dcterms:W3CDTF">2018-11-30T08:30:00Z</dcterms:created>
  <dcterms:modified xsi:type="dcterms:W3CDTF">2026-09-01T12:14:26Z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  <property fmtid="{D5CDD505-2E9C-101B-9397-08002B2CF9AE}" pid="4" name="KSOProductBuildVer">
    <vt:lpwstr>1049-11.2.0.11341</vt:lpwstr>
  </property>
  <property fmtid="{D5CDD505-2E9C-101B-9397-08002B2CF9AE}" pid="5" name="ICV">
    <vt:lpwstr>E0F48F2891F24C51B46D4A143D03E192</vt:lpwstr>
  </property>
</Properties>
</file>