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Закупки\Закупки 2026 г\Малые\Закупки на ЕАТ\89. Терменал сбора даных\"/>
    </mc:Choice>
  </mc:AlternateContent>
  <bookViews>
    <workbookView xWindow="930" yWindow="0" windowWidth="28800" windowHeight="11835" tabRatio="500"/>
  </bookViews>
  <sheets>
    <sheet name="Лист1" sheetId="1" r:id="rId1"/>
  </sheets>
  <definedNames>
    <definedName name="_xlnm.Print_Area" localSheetId="0">Лист1!$A$1:$M$14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1" l="1"/>
  <c r="M11" i="1" s="1"/>
  <c r="M12" i="1" s="1"/>
  <c r="I11" i="1"/>
  <c r="J11" i="1" s="1"/>
  <c r="K11" i="1" s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<sst xmlns="http://schemas.openxmlformats.org/spreadsheetml/2006/main" count="26" uniqueCount="26">
  <si>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</t>
  </si>
  <si>
    <t xml:space="preserve"> Поставка терминала сбора данных</t>
  </si>
  <si>
    <t>(указывается предмет контракта)</t>
  </si>
  <si>
    <t>Дата подготовки обоснования начальной (максимальной) цены контракта: 24.06.2026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</si>
  <si>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</si>
  <si>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</si>
  <si>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</si>
  <si>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</si>
  <si>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</si>
  <si>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</si>
  <si>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</si>
  <si>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</si>
  <si>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</si>
  <si>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</si>
  <si>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</si>
  <si>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</si>
  <si>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</si>
  <si>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</si>
  <si>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Терминал сбора данных</t>
  </si>
  <si>
    <t>В соответствии с техническим заданием</t>
  </si>
  <si>
    <t>шт.</t>
  </si>
  <si>
    <t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</si>
  <si>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</si>
  <si>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https://asa.ru/catalog/terminaly-sbora-dannykh/217312/</t>
  </si>
  <si>
    <t>https://www.dalkmarket.ru/product/tsd-mindeo-m50e33255130cn-2d-wifi-lte-3-32gb-c-5000mah-usb-eu-remen/</t>
  </si>
  <si>
    <t>https://geksagon.ru/ru/product/chainway-mc50/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</si>
</sst>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\-??_р_._-;_-@_-"/>
  </numFmts>
  <fonts count="17">
    <font>
      <sz val="11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NewRomanPSMT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Border="0" applyAlignment="0" applyProtection="0"/>
    <xf numFmtId="0" fontId="11" fillId="0" borderId="0" applyBorder="0" applyProtection="0"/>
    <xf numFmtId="0" fontId="2" fillId="0" borderId="0"/>
    <xf numFmtId="164" fontId="16" fillId="0" borderId="0" applyBorder="0" applyProtection="0"/>
  </cellStyleXfs>
  <cellXfs count="33">
    <xf numFmtId="0" fontId="0" fillId="0" borderId="0" xfId="0"/>
    <xf numFmtId="0" fontId="0" fillId="0" borderId="0" xfId="0" applyAlignment="1" applyProtection="1"/>
    <xf numFmtId="0" fontId="7" fillId="0" borderId="0" xfId="0" applyFont="1" applyAlignment="1" applyProtection="1"/>
    <xf numFmtId="0" fontId="8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0" fillId="0" borderId="4" xfId="0" applyNumberFormat="1" applyFont="1" applyBorder="1" applyAlignment="1" applyProtection="1">
      <alignment horizontal="center" vertical="center"/>
    </xf>
    <xf numFmtId="4" fontId="8" fillId="0" borderId="4" xfId="0" applyNumberFormat="1" applyFont="1" applyBorder="1" applyAlignment="1" applyProtection="1">
      <alignment horizontal="center" vertical="center" wrapText="1"/>
    </xf>
    <xf numFmtId="2" fontId="8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Alignment="1" applyProtection="1">
      <alignment vertical="top"/>
    </xf>
    <xf numFmtId="0" fontId="11" fillId="0" borderId="0" xfId="2" applyAlignment="1" applyProtection="1">
      <alignment vertical="top" wrapText="1"/>
    </xf>
    <xf numFmtId="0" fontId="11" fillId="0" borderId="3" xfId="2" applyBorder="1" applyAlignment="1" applyProtection="1">
      <alignment vertical="top" wrapText="1"/>
    </xf>
    <xf numFmtId="43" fontId="1" fillId="0" borderId="4" xfId="1" applyBorder="1" applyAlignment="1" applyProtection="1">
      <alignment horizontal="center" vertical="center" wrapText="1"/>
    </xf>
    <xf numFmtId="43" fontId="1" fillId="0" borderId="4" xfId="1" applyBorder="1" applyAlignment="1" applyProtection="1"/>
    <xf numFmtId="0" fontId="3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distributed" wrapText="1"/>
    </xf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top" wrapText="1"/>
    </xf>
    <xf numFmtId="0" fontId="7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2" fontId="10" fillId="0" borderId="4" xfId="0" applyNumberFormat="1" applyFont="1" applyBorder="1" applyAlignment="1" applyProtection="1">
      <alignment horizontal="center" vertical="top" wrapText="1"/>
    </xf>
  </cellXfs>
  <cellStyles count="5">
    <cellStyle name="Гиперссылка" xfId="2" builtinId="8"/>
    <cellStyle name="Обычный" xfId="0" builtinId="0"/>
    <cellStyle name="Обычный 2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19800</xdr:colOff>
      <xdr:row>8</xdr:row>
      <xdr:rowOff>991800</xdr:rowOff>
    </xdr:from>
    <xdr:to>
      <xdr:col>10</xdr:col>
      <xdr:colOff>1375200</xdr:colOff>
      <xdr:row>8</xdr:row>
      <xdr:rowOff>1369440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80520" y="5725800"/>
          <a:ext cx="1355400" cy="377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104760</xdr:colOff>
      <xdr:row>8</xdr:row>
      <xdr:rowOff>819000</xdr:rowOff>
    </xdr:from>
    <xdr:to>
      <xdr:col>9</xdr:col>
      <xdr:colOff>1264680</xdr:colOff>
      <xdr:row>8</xdr:row>
      <xdr:rowOff>1288080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185520" y="5553000"/>
          <a:ext cx="1159920" cy="4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239400</xdr:colOff>
      <xdr:row>13</xdr:row>
      <xdr:rowOff>264960</xdr:rowOff>
    </xdr:to>
    <xdr:sp macro="" textlink="">
      <xdr:nvSpPr>
        <xdr:cNvPr id="4" name="TextBox 3"/>
        <xdr:cNvSpPr/>
      </xdr:nvSpPr>
      <xdr:spPr>
        <a:xfrm>
          <a:off x="23065200" y="896976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a.ru/catalog/terminaly-sbora-dannykh/217312/" TargetMode="External"/><Relationship Id="rId2" Type="http://schemas.openxmlformats.org/officeDocument/2006/relationships/hyperlink" Target="https://geksagon.ru/ru/product/chainway-mc50/" TargetMode="External"/><Relationship Id="rId1" Type="http://schemas.openxmlformats.org/officeDocument/2006/relationships/hyperlink" Target="https://www.dalkmarket.ru/product/tsd-mindeo-m50e33255130cn-2d-wifi-lte-3-32gb-c-5000mah-usb-eu-reme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"/>
  <sheetViews>
    <sheetView tabSelected="1" topLeftCell="A4" zoomScale="75" zoomScaleNormal="75" workbookViewId="0">
      <selection activeCell="P6" sqref="P6:R6"/>
    </sheetView>
  </sheetViews>
  <sheetFormatPr defaultColWidth="8.7109375" defaultRowHeight="15"/>
  <cols>
    <col min="1" max="1" width="13.7109375" style="1" customWidth="1"/>
    <col min="2" max="2" width="57.85546875" style="1" customWidth="1"/>
    <col min="3" max="3" width="33.42578125" style="1" customWidth="1"/>
    <col min="4" max="4" width="12.7109375" style="1" customWidth="1"/>
    <col min="5" max="5" width="10.140625" style="1" customWidth="1"/>
    <col min="6" max="6" width="23.7109375" style="1" customWidth="1"/>
    <col min="7" max="7" width="19.28515625" style="1" customWidth="1"/>
    <col min="8" max="8" width="18.7109375" style="1" customWidth="1"/>
    <col min="9" max="9" width="24.42578125" style="1" customWidth="1"/>
    <col min="10" max="10" width="21" style="1" customWidth="1"/>
    <col min="11" max="11" width="28.5703125" style="1" customWidth="1"/>
    <col min="12" max="12" width="17.140625" style="1" customWidth="1"/>
    <col min="13" max="13" width="19.7109375" style="1" customWidth="1"/>
    <col min="16384" max="16384" width="11.5703125" style="1" customWidth="1"/>
  </cols>
  <sheetData>
    <row r="1" spans="1:16" ht="18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6" ht="56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17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6" ht="33" customHeight="1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34.5" customHeight="1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6" ht="140.25" customHeight="1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s="2" customFormat="1" ht="18.75" customHeight="1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6" s="2" customFormat="1" ht="54" customHeight="1">
      <c r="A8" s="30" t="s">
        <v>7</v>
      </c>
      <c r="B8" s="26" t="s">
        <v>8</v>
      </c>
      <c r="C8" s="31" t="s">
        <v>9</v>
      </c>
      <c r="D8" s="26" t="s">
        <v>10</v>
      </c>
      <c r="E8" s="26" t="s">
        <v>11</v>
      </c>
      <c r="F8" s="31" t="s">
        <v>12</v>
      </c>
      <c r="G8" s="31"/>
      <c r="H8" s="31"/>
      <c r="I8" s="32"/>
      <c r="J8" s="32"/>
      <c r="K8" s="32"/>
      <c r="L8" s="26" t="s">
        <v>13</v>
      </c>
      <c r="M8" s="26" t="s">
        <v>14</v>
      </c>
    </row>
    <row r="9" spans="1:16" s="2" customFormat="1" ht="108" customHeight="1">
      <c r="A9" s="30"/>
      <c r="B9" s="30"/>
      <c r="C9" s="31"/>
      <c r="D9" s="26"/>
      <c r="E9" s="26"/>
      <c r="F9" s="17" t="s">
        <v>25</v>
      </c>
      <c r="G9" s="18" t="s">
        <v>24</v>
      </c>
      <c r="H9" s="18" t="s">
        <v>23</v>
      </c>
      <c r="I9" s="4" t="s">
        <v>15</v>
      </c>
      <c r="J9" s="4" t="s">
        <v>16</v>
      </c>
      <c r="K9" s="5" t="s">
        <v>17</v>
      </c>
      <c r="L9" s="26"/>
      <c r="M9" s="26"/>
      <c r="P9" s="6"/>
    </row>
    <row r="10" spans="1:16" s="2" customFormat="1" ht="18.75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8">
        <v>6</v>
      </c>
      <c r="G10" s="7">
        <v>7</v>
      </c>
      <c r="H10" s="7">
        <v>8</v>
      </c>
      <c r="I10" s="7">
        <v>11</v>
      </c>
      <c r="J10" s="7">
        <v>12</v>
      </c>
      <c r="K10" s="8">
        <v>13</v>
      </c>
      <c r="L10" s="7">
        <v>14</v>
      </c>
      <c r="M10" s="7">
        <v>15</v>
      </c>
    </row>
    <row r="11" spans="1:16" ht="153.4" customHeight="1">
      <c r="A11" s="3">
        <v>1</v>
      </c>
      <c r="B11" s="9" t="s">
        <v>18</v>
      </c>
      <c r="C11" s="3" t="s">
        <v>19</v>
      </c>
      <c r="D11" s="3" t="s">
        <v>20</v>
      </c>
      <c r="E11" s="3">
        <v>5</v>
      </c>
      <c r="F11" s="10">
        <v>61658.84</v>
      </c>
      <c r="G11" s="11">
        <v>49045.5</v>
      </c>
      <c r="H11" s="11">
        <v>44915</v>
      </c>
      <c r="I11" s="11">
        <f>AVERAGE(F11:H11)</f>
        <v>51873.113333333335</v>
      </c>
      <c r="J11" s="12">
        <f>SQRT(((SUM((POWER(F11-I11,2)),(POWER(G11-I11,2)),(POWER(H11-I11,2))))/3))</f>
        <v>7122.0592695527457</v>
      </c>
      <c r="K11" s="12">
        <f>J11/I11*100</f>
        <v>13.729770225640486</v>
      </c>
      <c r="L11" s="11">
        <f>ROUND((F11+G11+H11)/3,2)</f>
        <v>51873.11</v>
      </c>
      <c r="M11" s="19">
        <f>L11*E11</f>
        <v>259365.55</v>
      </c>
      <c r="N11" s="13"/>
    </row>
    <row r="12" spans="1:16" ht="34.5" customHeight="1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0">
        <f>SUM(M11:M11)</f>
        <v>259365.55</v>
      </c>
    </row>
    <row r="13" spans="1:16" s="2" customFormat="1" ht="18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1:16" s="16" customFormat="1" ht="86.25" customHeight="1">
      <c r="A14" s="27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</sheetData>
  <mergeCells count="18">
    <mergeCell ref="A12:L12"/>
    <mergeCell ref="A14:M14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:M1"/>
    <mergeCell ref="A2:M2"/>
    <mergeCell ref="A3:M3"/>
    <mergeCell ref="A4:M4"/>
    <mergeCell ref="A5:M5"/>
  </mergeCells>
  <hyperlinks>
    <hyperlink ref="G9" r:id="rId1"/>
    <hyperlink ref="F9" r:id="rId2"/>
    <hyperlink ref="H9" r:id="rId3"/>
  </hyperlinks>
  <pageMargins left="0.7" right="0.7" top="0.75" bottom="0.75" header="0.511811023622047" footer="0.511811023622047"/>
  <pageSetup paperSize="9" scale="31" orientation="portrait" horizontalDpi="300" verticalDpi="30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Изотов-Ставцев Олесь Викторович</cp:lastModifiedBy>
  <cp:revision>8</cp:revision>
  <dcterms:created xsi:type="dcterms:W3CDTF">2024-05-20T08:37:37Z</dcterms:created>
  <dcterms:modified xsi:type="dcterms:W3CDTF">2026-06-30T15:10:08Z</dcterms:modified>
  <dc:language>ru-RU</dc:language>
</cp:coreProperties>
</file>