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ravkinank\AppData\Local\LANIT\LanDocs\EditedFiles\"/>
    </mc:Choice>
  </mc:AlternateContent>
  <bookViews>
    <workbookView xWindow="0" yWindow="0" windowWidth="23040" windowHeight="9120"/>
  </bookViews>
  <sheets>
    <sheet name="НМЦК" sheetId="1" r:id="rId1"/>
  </sheets>
  <definedNames>
    <definedName name="_xlnm._FilterDatabase" localSheetId="0" hidden="1">НМЦК!$A$1:$R$14</definedName>
    <definedName name="_xlnm.Print_Area" localSheetId="0">НМЦК!$A$1:$R$28</definedName>
  </definedNames>
  <calcPr calcId="162913" fullPrecision="0"/>
</workbook>
</file>

<file path=xl/calcChain.xml><?xml version="1.0" encoding="utf-8"?>
<calcChain xmlns="http://schemas.openxmlformats.org/spreadsheetml/2006/main">
  <c r="G31" i="1" l="1"/>
  <c r="H31" i="1" s="1"/>
  <c r="H32" i="1" s="1"/>
  <c r="N13" i="1" l="1"/>
  <c r="N14" i="1" l="1"/>
  <c r="P14" i="1"/>
  <c r="L13" i="1" l="1"/>
  <c r="K13" i="1" l="1"/>
  <c r="J13" i="1" s="1"/>
</calcChain>
</file>

<file path=xl/sharedStrings.xml><?xml version="1.0" encoding="utf-8"?>
<sst xmlns="http://schemas.openxmlformats.org/spreadsheetml/2006/main" count="54" uniqueCount="43">
  <si>
    <t xml:space="preserve">Ссылка на нормативно-правовой акт с указанием конкретного пункта, устанавливающего требования к нормативным затратам: </t>
  </si>
  <si>
    <t>Обоснование начальной (максимальной) цены контракта</t>
  </si>
  <si>
    <t>№ п/п</t>
  </si>
  <si>
    <t>Наименован ие товара, работы, услуги по КТРУ</t>
  </si>
  <si>
    <t>Наименование товара, работы, услуги согласно описанию объекта закупки</t>
  </si>
  <si>
    <t>Кол- во</t>
  </si>
  <si>
    <t>Ценовые значения анализа рынка</t>
  </si>
  <si>
    <t>Ср. рыночная цена за единицу (руб.)</t>
  </si>
  <si>
    <t>Цена за ед.(руб.)</t>
  </si>
  <si>
    <t>где:
V - коэффициент вариации;</t>
  </si>
  <si>
    <t xml:space="preserve">           среднее квадратичное отклонение</t>
  </si>
  <si>
    <t xml:space="preserve">Среднее квадратичное отклонение, </t>
  </si>
  <si>
    <t>Единица измерений</t>
  </si>
  <si>
    <t>Расчет НМЦК</t>
  </si>
  <si>
    <t>Итоговое значение НМЦК (руб.)</t>
  </si>
  <si>
    <r>
      <t>где:
НМЦК 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ц</t>
    </r>
    <r>
      <rPr>
        <sz val="8"/>
        <color rgb="FF000000"/>
        <rFont val="Times New Roman"/>
        <family val="1"/>
        <charset val="204"/>
      </rPr>
      <t>i</t>
    </r>
    <r>
      <rPr>
        <sz val="10"/>
        <color rgb="FF000000"/>
        <rFont val="Times New Roman"/>
        <family val="1"/>
        <charset val="204"/>
      </rPr>
      <t xml:space="preserve"> - цена единицы товара, работы, услуги, представленная в источнике с номером i.</t>
    </r>
  </si>
  <si>
    <t>цена i-ой единицы товара, работы, услуги;</t>
  </si>
  <si>
    <t>Учитывая параметры объекта закупки (указаны в техническом задании), ценовой диапазон имел минимальные значения, что позволило рассматривать предложенные цены, как идентичные, что подтверждается полученным коэффициентом вариации, который не превышает 33% (определяется согласно методике расчета НМЦК в соответствии со ст. 22 Закона, приказа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исполнителем)*».
*В целях определения однородности совокупности значений выявленных цен, используемых в расчете НМЦК, коэффициент вариации определяется по формуле:</t>
  </si>
  <si>
    <t>Коэфф. вариации (v)</t>
  </si>
  <si>
    <t>&lt;ц&gt; - средняя арифметическая величина цены единицы товара, работы, услуги;
n - количество значений, используемых в расчете (3).
НМЦК методом сопоставимых рыночных цен (анализа рынка) определяется по формуле:</t>
  </si>
  <si>
    <t>Типовая принадлежность</t>
  </si>
  <si>
    <t>Цена за единицу с учетом нормативных затрат</t>
  </si>
  <si>
    <t>Итого начальная (максимальная) цена контракта составила, руб.</t>
  </si>
  <si>
    <t>Итого цена единицы товара (работы, услуги) в том числе с учетом ЛБО (руб.)</t>
  </si>
  <si>
    <t>Всего НМЦК с
учетом ЛБО (руб.)</t>
  </si>
  <si>
    <t>Штука</t>
  </si>
  <si>
    <t>Дата подготовки обоснования НМЦК 17.09.2026</t>
  </si>
  <si>
    <t>Замок для дверей</t>
  </si>
  <si>
    <t xml:space="preserve"> Источник №1  Исх.№ 23 от 17.09.2026                   (Вх. № 1588 от 17.09.2026)</t>
  </si>
  <si>
    <t>Источник №2 Исх. № 543 от 17.09.2026                     (Вх. № 1589 от 17.09.2026)</t>
  </si>
  <si>
    <t>Источник №3            Исх. № 00035141 от 17.09.2026 (Вх. № 1590 от 17.09.2026)</t>
  </si>
  <si>
    <t>Расчет НМЦК(ЦК)</t>
  </si>
  <si>
    <t>Итоговое значение НМЦК (ЦК) (руб.)</t>
  </si>
  <si>
    <t>НМЦК с учетом округления цены за единицу (руб.)</t>
  </si>
  <si>
    <t>ИТОГО</t>
  </si>
  <si>
    <t>Заказчиком выбран способ осуществления закупки товаров (работ, услуг) в соответствии с пунктом 4 ч. 1 ст. 93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(далее - Федеральный закон № 44-ФЗ), в качестве начальной (максимальной) цены контракта выбрана ценовая информация (источник № 2), так как является наименьшей.</t>
  </si>
  <si>
    <t>Ответственный за расчет и обоснование: ведущий экономист по материально-техническому снабжению отдела МТО Травкина Надежда Константиновна</t>
  </si>
  <si>
    <t>штука</t>
  </si>
  <si>
    <r>
      <t>В результате проведенного расчета Н(М)ЦК, ЦКЕП контракта составила</t>
    </r>
    <r>
      <rPr>
        <b/>
        <sz val="11"/>
        <rFont val="Times New Roman"/>
        <family val="1"/>
        <charset val="204"/>
      </rPr>
      <t>, руб.:</t>
    </r>
    <r>
      <rPr>
        <b/>
        <sz val="11"/>
        <color rgb="FFFF0000"/>
        <rFont val="Times New Roman"/>
        <family val="1"/>
        <charset val="204"/>
      </rPr>
      <t xml:space="preserve"> 4 200,00 рублей</t>
    </r>
  </si>
  <si>
    <t xml:space="preserve">Предмет контракта: поставка хозяйственных принадлежностей (замок для дверей) для обеспечения государственных нужд Ленского бассейнового водного управления Федерального агентства водных ресурсов. </t>
  </si>
  <si>
    <r>
      <t xml:space="preserve">Используемый метод определения НМЦК </t>
    </r>
    <r>
      <rPr>
        <b/>
        <sz val="12"/>
        <color rgb="FF000000"/>
        <rFont val="Times New Roman"/>
        <family val="1"/>
        <charset val="204"/>
      </rPr>
      <t xml:space="preserve">Метод сопоставимых рыночных цен (анализ рынка) </t>
    </r>
  </si>
  <si>
    <t xml:space="preserve">ПРИКАЗ от 31 марта 2025 г. N 3н "ОБ УТВЕРЖДЕНИИ НОРМАТИВНЫХ ЗАТРАТ НА ОБЕСПЕЧЕНИЕ ФУНКЦИЙ ФЕДЕРАЛЬНОГО КАЗЕННОГО УЧРЕЖДЕНИЯ "ЦЕНТР ПО ОБЕСПЕЧЕНИЮ ДЕЯТЕЛЬНОСТИ КАЗНАЧЕЙСТВА РОССИИ" ПО ОСУЩЕСТВЛЕНИЮ ЦЕНТРАЛИЗОВАННЫХ ЗАКУПОК ТИПОВЫХ ТОВАРОВ, РАБОТ, УСЛУГ ДЛЯ НУЖД ФЕДЕРАЛЬНЫХ ОРГАНОВ ИСПОЛНИТЕЛЬНОЙ ВЛАСТИ И ИХ ТЕРРИТОРИАЛЬНЫХ ОРГАНОВ", 2.5.3. Затраты на приобретение хозяйственных принадлежностей и инвентаря (материальные запасы) Приложение №3.
</t>
  </si>
  <si>
    <t xml:space="preserve">Реквизиты запросов ценовой информации (в т.ч. в ЕИС): Запрос направлен в 12  организаций: . Запрос ценовой информации  № 53-07-09/5396 от 16.09.2026 , в ЕИС Запрос цен 0822100002826000791 (ред. №02) от 17.09.2026 , Ответ получен от 3 (трех) организаций на основании данной информации произведен расчет НМЦК (ЦК): Источник №1 Источник Вх. №1588 от 17.09.2026,Источник № 2 Вх. №1589 от 17.09.2026, Источник N 3  Вх. № 1590 от 17.09.2026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</si>
</sst>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rgb="FF000000"/>
      <name val="Times New Roman"/>
      <charset val="204"/>
    </font>
    <font>
      <sz val="10"/>
      <color rgb="FF000000"/>
      <name val="Times New Roman"/>
      <family val="2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1" fontId="1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2" fontId="4" fillId="0" borderId="1" xfId="0" applyNumberFormat="1" applyFont="1" applyBorder="1" applyAlignment="1">
      <alignment horizontal="center" vertical="center"/>
    </xf>
    <xf numFmtId="2" fontId="8" fillId="2" borderId="7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1" fontId="4" fillId="0" borderId="6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7" fillId="2" borderId="1" xfId="0" applyFont="1" applyFill="1" applyBorder="1" applyAlignment="1">
      <alignment horizontal="center" vertical="top" wrapText="1"/>
    </xf>
    <xf numFmtId="4" fontId="13" fillId="0" borderId="6" xfId="0" applyNumberFormat="1" applyFont="1" applyBorder="1" applyAlignment="1">
      <alignment vertical="center" wrapText="1"/>
    </xf>
    <xf numFmtId="4" fontId="13" fillId="0" borderId="8" xfId="0" applyNumberFormat="1" applyFont="1" applyBorder="1" applyAlignment="1">
      <alignment vertical="center" wrapText="1"/>
    </xf>
    <xf numFmtId="4" fontId="13" fillId="0" borderId="7" xfId="0" applyNumberFormat="1" applyFont="1" applyBorder="1" applyAlignment="1">
      <alignment vertical="center" wrapText="1"/>
    </xf>
    <xf numFmtId="0" fontId="0" fillId="0" borderId="0" xfId="0" applyAlignment="1">
      <alignment horizontal="left" vertical="top"/>
    </xf>
    <xf numFmtId="1" fontId="10" fillId="0" borderId="4" xfId="0" applyNumberFormat="1" applyFont="1" applyBorder="1" applyAlignment="1">
      <alignment horizontal="right" vertical="center" shrinkToFit="1"/>
    </xf>
    <xf numFmtId="4" fontId="13" fillId="0" borderId="4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17" fillId="0" borderId="0" xfId="0" applyFont="1" applyFill="1"/>
    <xf numFmtId="0" fontId="6" fillId="0" borderId="0" xfId="0" applyFont="1" applyFill="1" applyAlignment="1">
      <alignment horizontal="left" vertical="top"/>
    </xf>
    <xf numFmtId="2" fontId="6" fillId="0" borderId="0" xfId="0" applyNumberFormat="1" applyFont="1" applyFill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center"/>
    </xf>
    <xf numFmtId="4" fontId="6" fillId="0" borderId="0" xfId="0" applyNumberFormat="1" applyFont="1" applyFill="1" applyAlignment="1">
      <alignment horizontal="left" vertical="top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shrinkToFit="1"/>
    </xf>
    <xf numFmtId="1" fontId="6" fillId="0" borderId="16" xfId="0" applyNumberFormat="1" applyFont="1" applyFill="1" applyBorder="1" applyAlignment="1">
      <alignment horizontal="center" vertical="center" shrinkToFit="1"/>
    </xf>
    <xf numFmtId="1" fontId="6" fillId="0" borderId="17" xfId="0" applyNumberFormat="1" applyFont="1" applyFill="1" applyBorder="1" applyAlignment="1">
      <alignment horizontal="center" vertical="center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1" fontId="6" fillId="0" borderId="19" xfId="0" applyNumberFormat="1" applyFont="1" applyFill="1" applyBorder="1" applyAlignment="1">
      <alignment horizontal="center" vertical="center" shrinkToFit="1"/>
    </xf>
    <xf numFmtId="4" fontId="17" fillId="0" borderId="1" xfId="0" applyNumberFormat="1" applyFont="1" applyFill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/>
    </xf>
    <xf numFmtId="4" fontId="17" fillId="0" borderId="0" xfId="0" applyNumberFormat="1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top"/>
    </xf>
    <xf numFmtId="4" fontId="18" fillId="0" borderId="1" xfId="0" applyNumberFormat="1" applyFont="1" applyFill="1" applyBorder="1" applyAlignment="1">
      <alignment horizontal="center" vertical="top"/>
    </xf>
    <xf numFmtId="4" fontId="18" fillId="0" borderId="0" xfId="0" applyNumberFormat="1" applyFont="1" applyFill="1" applyBorder="1" applyAlignment="1">
      <alignment horizontal="center" vertical="top"/>
    </xf>
    <xf numFmtId="0" fontId="18" fillId="0" borderId="0" xfId="0" applyFont="1" applyAlignment="1">
      <alignment vertical="top"/>
    </xf>
    <xf numFmtId="4" fontId="18" fillId="0" borderId="0" xfId="0" applyNumberFormat="1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/>
    </xf>
    <xf numFmtId="0" fontId="16" fillId="0" borderId="1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2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center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  <xf numFmtId="1" fontId="10" fillId="0" borderId="6" xfId="0" applyNumberFormat="1" applyFont="1" applyBorder="1" applyAlignment="1">
      <alignment horizontal="right" vertical="center" shrinkToFit="1"/>
    </xf>
    <xf numFmtId="1" fontId="10" fillId="0" borderId="9" xfId="0" applyNumberFormat="1" applyFont="1" applyBorder="1" applyAlignment="1">
      <alignment horizontal="right" vertical="center" shrinkToFit="1"/>
    </xf>
    <xf numFmtId="1" fontId="10" fillId="0" borderId="8" xfId="0" applyNumberFormat="1" applyFont="1" applyBorder="1" applyAlignment="1">
      <alignment horizontal="right" vertical="center" shrinkToFit="1"/>
    </xf>
    <xf numFmtId="1" fontId="10" fillId="0" borderId="7" xfId="0" applyNumberFormat="1" applyFont="1" applyBorder="1" applyAlignment="1">
      <alignment horizontal="right" vertical="center" shrinkToFit="1"/>
    </xf>
    <xf numFmtId="1" fontId="10" fillId="0" borderId="8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top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53975</xdr:colOff>
      <xdr:row>16</xdr:row>
      <xdr:rowOff>555625</xdr:rowOff>
    </xdr:from>
    <xdr:to>
      <xdr:col>1</xdr:col>
      <xdr:colOff>775260</xdr:colOff>
      <xdr:row>16</xdr:row>
      <xdr:rowOff>986155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F0E77C4-1E9A-AB9C-F014-265886F62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" y="6556375"/>
          <a:ext cx="1106488" cy="4305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17</xdr:row>
      <xdr:rowOff>355600</xdr:rowOff>
    </xdr:from>
    <xdr:to>
      <xdr:col>1</xdr:col>
      <xdr:colOff>990706</xdr:colOff>
      <xdr:row>19</xdr:row>
      <xdr:rowOff>177165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C65A6A9-A35A-1E62-F545-C059D9832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80100"/>
          <a:ext cx="1590675" cy="5454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114300</xdr:colOff>
      <xdr:row>19</xdr:row>
      <xdr:rowOff>152400</xdr:rowOff>
    </xdr:from>
    <xdr:to>
      <xdr:col>0</xdr:col>
      <xdr:colOff>267970</xdr:colOff>
      <xdr:row>21</xdr:row>
      <xdr:rowOff>1907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8D28F1-E864-8393-9E13-18CB6A3FA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2600800"/>
          <a:ext cx="153670" cy="230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21</xdr:row>
      <xdr:rowOff>520700</xdr:rowOff>
    </xdr:from>
    <xdr:to>
      <xdr:col>1</xdr:col>
      <xdr:colOff>1028806</xdr:colOff>
      <xdr:row>21</xdr:row>
      <xdr:rowOff>920115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256E41B-A830-83FD-A29A-7A86890F3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350100"/>
          <a:ext cx="1628775" cy="3994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340178</xdr:colOff>
      <xdr:row>9</xdr:row>
      <xdr:rowOff>789215</xdr:rowOff>
    </xdr:from>
    <xdr:to>
      <xdr:col>11</xdr:col>
      <xdr:colOff>493848</xdr:colOff>
      <xdr:row>10</xdr:row>
      <xdr:rowOff>40006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48D28F1-E864-8393-9E13-18CB6A3FA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4214" y="5497286"/>
          <a:ext cx="153670" cy="2577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435412</xdr:colOff>
      <xdr:row>9</xdr:row>
      <xdr:rowOff>368087</xdr:rowOff>
    </xdr:from>
    <xdr:to>
      <xdr:col>10</xdr:col>
      <xdr:colOff>595312</xdr:colOff>
      <xdr:row>9</xdr:row>
      <xdr:rowOff>515687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7131" y="4100696"/>
          <a:ext cx="159900" cy="14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U36"/>
  <sheetViews>
    <sheetView tabSelected="1" zoomScale="85" zoomScaleNormal="85" zoomScaleSheetLayoutView="80" workbookViewId="0">
      <selection activeCell="A5" sqref="A5:R5"/>
    </sheetView>
  </sheetViews>
  <sheetFormatPr defaultRowHeight="12.75" x14ac:dyDescent="0.2"/>
  <cols>
    <col min="1" max="1" width="6.6640625" customWidth="1"/>
    <col min="2" max="2" width="40" customWidth="1"/>
    <col min="3" max="3" width="53.6640625" customWidth="1"/>
    <col min="4" max="4" width="14.5" style="17" customWidth="1"/>
    <col min="5" max="5" width="16.1640625" style="16" customWidth="1"/>
    <col min="6" max="6" width="20.33203125" customWidth="1"/>
    <col min="7" max="7" width="19.33203125" customWidth="1"/>
    <col min="8" max="8" width="20.83203125" customWidth="1"/>
    <col min="9" max="9" width="23.33203125" customWidth="1"/>
    <col min="10" max="10" width="20.83203125" customWidth="1"/>
    <col min="11" max="11" width="10.6640625" customWidth="1"/>
    <col min="12" max="12" width="17.1640625" style="9" customWidth="1"/>
    <col min="13" max="13" width="14" customWidth="1"/>
    <col min="14" max="14" width="28.33203125" style="16" customWidth="1"/>
    <col min="15" max="15" width="25" style="14" customWidth="1"/>
    <col min="16" max="16" width="25" style="16" customWidth="1"/>
    <col min="17" max="17" width="19.5" customWidth="1"/>
    <col min="18" max="18" width="4.6640625" customWidth="1"/>
    <col min="19" max="19" width="7.5" customWidth="1"/>
  </cols>
  <sheetData>
    <row r="1" spans="1:18" ht="18.75" x14ac:dyDescent="0.2">
      <c r="A1" s="94" t="s">
        <v>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2" spans="1:18" ht="15.75" x14ac:dyDescent="0.2">
      <c r="A2" s="95" t="s">
        <v>26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2"/>
    </row>
    <row r="3" spans="1:18" ht="35.25" customHeight="1" x14ac:dyDescent="0.2">
      <c r="A3" s="96" t="s">
        <v>39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</row>
    <row r="4" spans="1:18" ht="22.5" customHeight="1" x14ac:dyDescent="0.2">
      <c r="A4" s="95" t="s">
        <v>40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</row>
    <row r="5" spans="1:18" ht="45" customHeight="1" x14ac:dyDescent="0.2">
      <c r="A5" s="96" t="s">
        <v>42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</row>
    <row r="6" spans="1:18" ht="26.25" customHeight="1" x14ac:dyDescent="0.2">
      <c r="A6" s="9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</row>
    <row r="7" spans="1:18" s="10" customFormat="1" ht="51" customHeight="1" x14ac:dyDescent="0.2">
      <c r="A7" s="98" t="s">
        <v>41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</row>
    <row r="8" spans="1:18" ht="86.25" customHeight="1" x14ac:dyDescent="0.2">
      <c r="A8" s="84" t="s">
        <v>2</v>
      </c>
      <c r="B8" s="85" t="s">
        <v>3</v>
      </c>
      <c r="C8" s="85" t="s">
        <v>4</v>
      </c>
      <c r="D8" s="75" t="s">
        <v>20</v>
      </c>
      <c r="E8" s="85" t="s">
        <v>12</v>
      </c>
      <c r="F8" s="84" t="s">
        <v>5</v>
      </c>
      <c r="G8" s="104" t="s">
        <v>13</v>
      </c>
      <c r="H8" s="105"/>
      <c r="I8" s="105"/>
      <c r="J8" s="105"/>
      <c r="K8" s="105"/>
      <c r="L8" s="105"/>
      <c r="M8" s="105"/>
      <c r="N8" s="106"/>
      <c r="O8" s="99" t="s">
        <v>23</v>
      </c>
      <c r="P8" s="99" t="s">
        <v>24</v>
      </c>
    </row>
    <row r="9" spans="1:18" ht="22.15" customHeight="1" x14ac:dyDescent="0.2">
      <c r="A9" s="84"/>
      <c r="B9" s="85"/>
      <c r="C9" s="85"/>
      <c r="D9" s="76"/>
      <c r="E9" s="85"/>
      <c r="F9" s="84"/>
      <c r="G9" s="97" t="s">
        <v>6</v>
      </c>
      <c r="H9" s="97"/>
      <c r="I9" s="97"/>
      <c r="J9" s="85" t="s">
        <v>18</v>
      </c>
      <c r="K9" s="75" t="s">
        <v>11</v>
      </c>
      <c r="L9" s="85" t="s">
        <v>7</v>
      </c>
      <c r="M9" s="75" t="s">
        <v>21</v>
      </c>
      <c r="N9" s="85" t="s">
        <v>14</v>
      </c>
      <c r="O9" s="100"/>
      <c r="P9" s="102"/>
    </row>
    <row r="10" spans="1:18" ht="78.75" customHeight="1" x14ac:dyDescent="0.2">
      <c r="A10" s="84"/>
      <c r="B10" s="85"/>
      <c r="C10" s="85"/>
      <c r="D10" s="76"/>
      <c r="E10" s="85"/>
      <c r="F10" s="84"/>
      <c r="G10" s="22" t="s">
        <v>28</v>
      </c>
      <c r="H10" s="22" t="s">
        <v>29</v>
      </c>
      <c r="I10" s="22" t="s">
        <v>30</v>
      </c>
      <c r="J10" s="85"/>
      <c r="K10" s="76"/>
      <c r="L10" s="85"/>
      <c r="M10" s="76"/>
      <c r="N10" s="85"/>
      <c r="O10" s="100"/>
      <c r="P10" s="102"/>
    </row>
    <row r="11" spans="1:18" ht="36.75" customHeight="1" x14ac:dyDescent="0.2">
      <c r="A11" s="84"/>
      <c r="B11" s="85"/>
      <c r="C11" s="85"/>
      <c r="D11" s="77"/>
      <c r="E11" s="85"/>
      <c r="F11" s="84"/>
      <c r="G11" s="3" t="s">
        <v>8</v>
      </c>
      <c r="H11" s="3" t="s">
        <v>8</v>
      </c>
      <c r="I11" s="3" t="s">
        <v>8</v>
      </c>
      <c r="J11" s="85"/>
      <c r="K11" s="77"/>
      <c r="L11" s="85"/>
      <c r="M11" s="77"/>
      <c r="N11" s="85"/>
      <c r="O11" s="101"/>
      <c r="P11" s="103"/>
    </row>
    <row r="12" spans="1:18" ht="22.15" customHeight="1" x14ac:dyDescent="0.2">
      <c r="A12" s="8">
        <v>1</v>
      </c>
      <c r="B12" s="30">
        <v>2</v>
      </c>
      <c r="C12" s="30">
        <v>3</v>
      </c>
      <c r="D12" s="30">
        <v>4</v>
      </c>
      <c r="E12" s="30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</row>
    <row r="13" spans="1:18" s="10" customFormat="1" ht="27.75" customHeight="1" x14ac:dyDescent="0.2">
      <c r="A13" s="18">
        <v>1</v>
      </c>
      <c r="B13" s="63" t="s">
        <v>27</v>
      </c>
      <c r="C13" s="63" t="s">
        <v>27</v>
      </c>
      <c r="D13" s="19"/>
      <c r="E13" s="31" t="s">
        <v>25</v>
      </c>
      <c r="F13" s="29">
        <v>1</v>
      </c>
      <c r="G13" s="12">
        <v>4340</v>
      </c>
      <c r="H13" s="12">
        <v>4200</v>
      </c>
      <c r="I13" s="13">
        <v>4432</v>
      </c>
      <c r="J13" s="5">
        <f t="shared" ref="J13" si="0">K13/L13*100</f>
        <v>2.7</v>
      </c>
      <c r="K13" s="11">
        <f t="shared" ref="K13" si="1">SQRT(((SUM((POWER(G13-L13,2)),(POWER(H13-L13,2)),(POWER(I13-L13,2)))/(COLUMNS(G13:I13)-1))))</f>
        <v>116.82</v>
      </c>
      <c r="L13" s="4">
        <f t="shared" ref="L13" si="2">AVERAGE(G13:I13)</f>
        <v>4324</v>
      </c>
      <c r="M13" s="4">
        <v>10200</v>
      </c>
      <c r="N13" s="20">
        <f>L13*F13</f>
        <v>4324</v>
      </c>
      <c r="O13" s="20"/>
      <c r="P13" s="20"/>
      <c r="Q13" s="21"/>
      <c r="R13" s="21"/>
    </row>
    <row r="14" spans="1:18" s="17" customFormat="1" ht="15.75" x14ac:dyDescent="0.2">
      <c r="A14" s="89" t="s">
        <v>22</v>
      </c>
      <c r="B14" s="90"/>
      <c r="C14" s="90"/>
      <c r="D14" s="90"/>
      <c r="E14" s="90"/>
      <c r="F14" s="91"/>
      <c r="G14" s="91"/>
      <c r="H14" s="91"/>
      <c r="I14" s="91"/>
      <c r="J14" s="91"/>
      <c r="K14" s="91"/>
      <c r="L14" s="91"/>
      <c r="M14" s="92"/>
      <c r="N14" s="23">
        <f>SUM(N13:N13)</f>
        <v>4324</v>
      </c>
      <c r="O14" s="24"/>
      <c r="P14" s="25">
        <f>SUM(P13:P13)</f>
        <v>0</v>
      </c>
      <c r="Q14" s="1"/>
    </row>
    <row r="15" spans="1:18" s="26" customFormat="1" ht="45.75" customHeight="1" x14ac:dyDescent="0.2">
      <c r="A15" s="27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1"/>
    </row>
    <row r="16" spans="1:18" s="26" customFormat="1" ht="15.7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  <c r="O16" s="28"/>
      <c r="P16" s="28"/>
      <c r="Q16" s="1"/>
    </row>
    <row r="17" spans="1:21" ht="92.25" customHeight="1" x14ac:dyDescent="0.2">
      <c r="A17" s="80" t="s">
        <v>17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</row>
    <row r="18" spans="1:21" ht="33" customHeight="1" x14ac:dyDescent="0.2">
      <c r="A18" s="82" t="s">
        <v>9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spans="1:21" ht="24" customHeight="1" x14ac:dyDescent="0.2">
      <c r="A19" s="7"/>
      <c r="B19" s="7"/>
      <c r="C19" s="83" t="s">
        <v>10</v>
      </c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</row>
    <row r="20" spans="1:21" ht="18.75" x14ac:dyDescent="0.2">
      <c r="Q20" s="6"/>
    </row>
    <row r="21" spans="1:21" x14ac:dyDescent="0.2">
      <c r="B21" s="15" t="s">
        <v>16</v>
      </c>
    </row>
    <row r="22" spans="1:21" ht="79.900000000000006" customHeight="1" x14ac:dyDescent="0.2">
      <c r="A22" s="82" t="s">
        <v>19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spans="1:21" ht="88.5" customHeight="1" thickBot="1" x14ac:dyDescent="0.25">
      <c r="A23" s="78" t="s">
        <v>15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spans="1:21" s="32" customFormat="1" ht="40.5" customHeight="1" thickBot="1" x14ac:dyDescent="0.25">
      <c r="A24" s="86" t="s">
        <v>35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8"/>
      <c r="U24" s="33"/>
    </row>
    <row r="25" spans="1:21" s="35" customFormat="1" ht="15" x14ac:dyDescent="0.25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7"/>
      <c r="M25" s="34"/>
      <c r="N25" s="34"/>
      <c r="Q25" s="36"/>
      <c r="R25" s="37"/>
      <c r="S25" s="37"/>
      <c r="T25" s="37"/>
      <c r="U25" s="38"/>
    </row>
    <row r="26" spans="1:21" s="35" customFormat="1" ht="30" customHeight="1" x14ac:dyDescent="0.2">
      <c r="A26" s="68" t="s">
        <v>2</v>
      </c>
      <c r="B26" s="69" t="s">
        <v>3</v>
      </c>
      <c r="C26" s="69" t="s">
        <v>4</v>
      </c>
      <c r="D26" s="69" t="s">
        <v>12</v>
      </c>
      <c r="E26" s="69" t="s">
        <v>5</v>
      </c>
      <c r="F26" s="70" t="s">
        <v>31</v>
      </c>
      <c r="G26" s="71"/>
      <c r="H26" s="72"/>
      <c r="I26" s="39"/>
      <c r="J26" s="39"/>
      <c r="K26" s="39"/>
      <c r="L26" s="39"/>
      <c r="M26" s="40"/>
      <c r="P26" s="36"/>
      <c r="Q26" s="37"/>
      <c r="R26" s="37"/>
      <c r="S26" s="37"/>
      <c r="U26" s="38"/>
    </row>
    <row r="27" spans="1:21" s="35" customFormat="1" ht="15" x14ac:dyDescent="0.2">
      <c r="A27" s="68"/>
      <c r="B27" s="69"/>
      <c r="C27" s="69"/>
      <c r="D27" s="69"/>
      <c r="E27" s="69"/>
      <c r="F27" s="73" t="s">
        <v>29</v>
      </c>
      <c r="G27" s="74" t="s">
        <v>32</v>
      </c>
      <c r="H27" s="69" t="s">
        <v>33</v>
      </c>
      <c r="I27" s="41"/>
      <c r="J27" s="41"/>
      <c r="K27" s="42"/>
      <c r="L27" s="42"/>
      <c r="M27" s="43"/>
      <c r="P27" s="36"/>
      <c r="Q27" s="37"/>
      <c r="R27" s="37"/>
      <c r="S27" s="37"/>
      <c r="T27" s="38"/>
    </row>
    <row r="28" spans="1:21" s="35" customFormat="1" ht="15" x14ac:dyDescent="0.2">
      <c r="A28" s="68"/>
      <c r="B28" s="69"/>
      <c r="C28" s="69"/>
      <c r="D28" s="69"/>
      <c r="E28" s="69"/>
      <c r="F28" s="73"/>
      <c r="G28" s="74"/>
      <c r="H28" s="69"/>
      <c r="I28" s="41"/>
      <c r="J28" s="41"/>
      <c r="K28" s="42"/>
      <c r="L28" s="42"/>
      <c r="M28" s="43"/>
      <c r="P28" s="36"/>
      <c r="Q28" s="37"/>
      <c r="R28" s="37"/>
      <c r="S28" s="37"/>
      <c r="T28" s="38"/>
    </row>
    <row r="29" spans="1:21" s="35" customFormat="1" ht="29.25" customHeight="1" x14ac:dyDescent="0.2">
      <c r="A29" s="68"/>
      <c r="B29" s="69"/>
      <c r="C29" s="69"/>
      <c r="D29" s="69"/>
      <c r="E29" s="69"/>
      <c r="F29" s="73"/>
      <c r="G29" s="74"/>
      <c r="H29" s="69"/>
      <c r="I29" s="41"/>
      <c r="J29" s="41"/>
      <c r="K29" s="42"/>
      <c r="L29" s="42"/>
      <c r="M29" s="43"/>
      <c r="P29" s="36"/>
      <c r="Q29" s="37"/>
      <c r="R29" s="37"/>
      <c r="S29" s="37"/>
      <c r="T29" s="38"/>
    </row>
    <row r="30" spans="1:21" s="35" customFormat="1" ht="15" x14ac:dyDescent="0.2">
      <c r="A30" s="44">
        <v>1</v>
      </c>
      <c r="B30" s="45">
        <v>2</v>
      </c>
      <c r="C30" s="46">
        <v>3</v>
      </c>
      <c r="D30" s="46">
        <v>4</v>
      </c>
      <c r="E30" s="46">
        <v>5</v>
      </c>
      <c r="F30" s="46">
        <v>6</v>
      </c>
      <c r="G30" s="44">
        <v>8</v>
      </c>
      <c r="H30" s="47">
        <v>9</v>
      </c>
      <c r="I30" s="48"/>
      <c r="J30" s="48"/>
      <c r="K30" s="48"/>
      <c r="L30" s="48"/>
      <c r="M30" s="48"/>
      <c r="P30" s="37"/>
      <c r="Q30" s="37"/>
      <c r="R30" s="37"/>
      <c r="S30" s="37"/>
      <c r="T30" s="38"/>
    </row>
    <row r="31" spans="1:21" s="35" customFormat="1" ht="48.75" customHeight="1" x14ac:dyDescent="0.2">
      <c r="A31" s="49">
        <v>1</v>
      </c>
      <c r="B31" s="63" t="s">
        <v>27</v>
      </c>
      <c r="C31" s="63" t="s">
        <v>27</v>
      </c>
      <c r="D31" s="50" t="s">
        <v>37</v>
      </c>
      <c r="E31" s="51">
        <v>1</v>
      </c>
      <c r="F31" s="52">
        <v>4200</v>
      </c>
      <c r="G31" s="53">
        <f>F31*E31</f>
        <v>4200</v>
      </c>
      <c r="H31" s="54">
        <f t="shared" ref="H31" si="3">G31</f>
        <v>4200</v>
      </c>
      <c r="I31" s="55"/>
      <c r="J31" s="56"/>
      <c r="K31" s="57"/>
      <c r="L31" s="57"/>
      <c r="M31" s="57"/>
      <c r="P31" s="37"/>
      <c r="Q31" s="37"/>
      <c r="R31" s="37"/>
      <c r="S31" s="37"/>
      <c r="T31" s="38"/>
    </row>
    <row r="32" spans="1:21" s="35" customFormat="1" ht="15" x14ac:dyDescent="0.2">
      <c r="G32" s="58" t="s">
        <v>34</v>
      </c>
      <c r="H32" s="59">
        <f>SUM(H31:H31)</f>
        <v>4200</v>
      </c>
      <c r="I32" s="60"/>
      <c r="Q32" s="37"/>
      <c r="R32" s="37"/>
      <c r="S32" s="37"/>
      <c r="T32" s="37"/>
      <c r="U32" s="38"/>
    </row>
    <row r="33" spans="1:21" s="32" customFormat="1" ht="15" x14ac:dyDescent="0.2"/>
    <row r="34" spans="1:21" s="32" customFormat="1" ht="15" x14ac:dyDescent="0.2">
      <c r="A34" s="64" t="s">
        <v>38</v>
      </c>
      <c r="B34" s="64"/>
      <c r="C34" s="64"/>
      <c r="D34" s="64"/>
      <c r="E34" s="64"/>
      <c r="F34" s="64"/>
      <c r="G34" s="64"/>
      <c r="H34" s="64"/>
      <c r="I34" s="64"/>
      <c r="U34" s="33"/>
    </row>
    <row r="35" spans="1:21" s="32" customFormat="1" ht="15" x14ac:dyDescent="0.2">
      <c r="U35" s="33"/>
    </row>
    <row r="36" spans="1:21" s="61" customFormat="1" ht="14.25" x14ac:dyDescent="0.2">
      <c r="A36" s="61" t="s">
        <v>36</v>
      </c>
      <c r="U36" s="62"/>
    </row>
  </sheetData>
  <mergeCells count="41">
    <mergeCell ref="A24:N24"/>
    <mergeCell ref="A14:M14"/>
    <mergeCell ref="B15:P15"/>
    <mergeCell ref="A1:R1"/>
    <mergeCell ref="A2:Q2"/>
    <mergeCell ref="A3:R3"/>
    <mergeCell ref="A4:R4"/>
    <mergeCell ref="A6:R6"/>
    <mergeCell ref="A5:R5"/>
    <mergeCell ref="D8:D11"/>
    <mergeCell ref="G9:I9"/>
    <mergeCell ref="A7:R7"/>
    <mergeCell ref="O8:O11"/>
    <mergeCell ref="P8:P11"/>
    <mergeCell ref="G8:N8"/>
    <mergeCell ref="K9:K11"/>
    <mergeCell ref="A23:Q23"/>
    <mergeCell ref="A17:Q17"/>
    <mergeCell ref="A18:Q18"/>
    <mergeCell ref="C19:Q19"/>
    <mergeCell ref="A22:Q22"/>
    <mergeCell ref="A8:A11"/>
    <mergeCell ref="B8:B11"/>
    <mergeCell ref="C8:C11"/>
    <mergeCell ref="E8:E11"/>
    <mergeCell ref="F8:F11"/>
    <mergeCell ref="J9:J11"/>
    <mergeCell ref="L9:L11"/>
    <mergeCell ref="N9:N11"/>
    <mergeCell ref="M9:M11"/>
    <mergeCell ref="A34:I34"/>
    <mergeCell ref="A25:L25"/>
    <mergeCell ref="A26:A29"/>
    <mergeCell ref="B26:B29"/>
    <mergeCell ref="C26:C29"/>
    <mergeCell ref="D26:D29"/>
    <mergeCell ref="E26:E29"/>
    <mergeCell ref="F26:H26"/>
    <mergeCell ref="F27:F29"/>
    <mergeCell ref="G27:G29"/>
    <mergeCell ref="H27:H29"/>
  </mergeCells>
  <phoneticPr fontId="5" type="noConversion"/>
  <pageMargins left="0.7" right="0.7" top="0.75" bottom="0.75" header="0.3" footer="0.3"/>
  <pageSetup paperSize="9" scale="38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Бадмаева Татьяна Валерьевна</dc:creator>
  <cp:lastModifiedBy>Травкина Надежда Константиновна</cp:lastModifiedBy>
  <cp:lastPrinted>2026-02-25T02:23:25Z</cp:lastPrinted>
  <dcterms:created xsi:type="dcterms:W3CDTF">2024-01-24T12:06:19Z</dcterms:created>
  <dcterms:modified xsi:type="dcterms:W3CDTF">2026-09-21T02:51:09Z</dcterms:modified>
</cp:coreProperties>
</file>