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0" windowWidth="20610" windowHeight="928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S9" i="1" l="1"/>
  <c r="O9" i="1" l="1"/>
  <c r="Q9" i="1" l="1"/>
  <c r="R9" i="1" s="1"/>
  <c r="F9" i="1" l="1"/>
  <c r="H9" i="1"/>
  <c r="S11" i="1" l="1"/>
  <c r="N9" i="1"/>
  <c r="L9" i="1"/>
  <c r="J9" i="1"/>
</calcChain>
</file>

<file path=xl/sharedStrings.xml><?xml version="1.0" encoding="utf-8"?>
<sst xmlns="http://schemas.openxmlformats.org/spreadsheetml/2006/main" count="38" uniqueCount="30">
  <si>
    <t>Таблица расчета начальной (максимальной) цены государственного контракта</t>
  </si>
  <si>
    <t>Дата сбора данных</t>
  </si>
  <si>
    <t>Срок действия цен</t>
  </si>
  <si>
    <t>Руководствуясь статьей 22.1 Федерального закона от 5 апреля 2013 г. № 44­ФЗ «О контрактной системе в сфере закупок товаров, работ, услуг для обеспечения государственных и муниципальных нужд», была определена начальная (максимальная) цена контракта.</t>
  </si>
  <si>
    <t>№ п/п</t>
  </si>
  <si>
    <t>Наименование товара, работ, услуг</t>
  </si>
  <si>
    <t>Объем поставки товара</t>
  </si>
  <si>
    <r>
      <t xml:space="preserve">Предложение 1 </t>
    </r>
    <r>
      <rPr>
        <b/>
        <sz val="10"/>
        <color indexed="8"/>
        <rFont val="Times New Roman"/>
        <family val="1"/>
        <charset val="204"/>
      </rPr>
      <t/>
    </r>
  </si>
  <si>
    <r>
      <t xml:space="preserve">Предложение 2 </t>
    </r>
    <r>
      <rPr>
        <b/>
        <sz val="10"/>
        <color indexed="8"/>
        <rFont val="Times New Roman"/>
        <family val="1"/>
        <charset val="204"/>
      </rPr>
      <t/>
    </r>
  </si>
  <si>
    <t>Предложение 3</t>
  </si>
  <si>
    <t>Предложение 4</t>
  </si>
  <si>
    <t>Предложение 5</t>
  </si>
  <si>
    <t>Средняя цена за ед., руб.</t>
  </si>
  <si>
    <t>Количество значений</t>
  </si>
  <si>
    <t>σ=</t>
  </si>
  <si>
    <t>Коэф.вариации V=</t>
  </si>
  <si>
    <t>НМЦК 
рын.=</t>
  </si>
  <si>
    <t>кол-во</t>
  </si>
  <si>
    <t>Цена за ед., руб.</t>
  </si>
  <si>
    <t>Стоимость, руб.</t>
  </si>
  <si>
    <t>ед. изм.</t>
  </si>
  <si>
    <t>Итого</t>
  </si>
  <si>
    <t>Начальная (максимальная) цена единицы услуги определена методом сопоставления рыночных цен (анализ рынка)</t>
  </si>
  <si>
    <t>шт.</t>
  </si>
  <si>
    <t>Обоснование цены контракта: Данные о ценах получены  путем сопоставимых рыночных цен (анализа рынка) с официальных сайтов из сети Интернет поставщиков поставляющий данный товар.</t>
  </si>
  <si>
    <r>
      <t xml:space="preserve">Способ размещения заказа: </t>
    </r>
    <r>
      <rPr>
        <u/>
        <sz val="12"/>
        <color theme="1"/>
        <rFont val="Times New Roman"/>
        <family val="1"/>
        <charset val="204"/>
      </rPr>
      <t>п. 4 ч. 1 ст. 93 ФЗ № 44</t>
    </r>
  </si>
  <si>
    <t>Коэффициент вариации не превышает 7,17%, поэтому дальнейшее исследование рынка не требуется.</t>
  </si>
  <si>
    <r>
      <t xml:space="preserve">Предмет государственного контракта: </t>
    </r>
    <r>
      <rPr>
        <b/>
        <sz val="12"/>
        <color theme="1"/>
        <rFont val="Times New Roman"/>
        <family val="1"/>
        <charset val="204"/>
      </rPr>
      <t xml:space="preserve">Поставка информационного стенда «Охрана труда» </t>
    </r>
  </si>
  <si>
    <t xml:space="preserve">КТРУ 32.99.53.190-00000014
Стенд информационный «Охрана труда» </t>
  </si>
  <si>
    <t>Итого НМЦ единицы услуги: 4934,33. Закупка проводится по наименьшей цене  4527,00 руб.в соответствии с Бюджетным кодексом РФ в рамках доведенных лимитов.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</si>
</sst>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right" vertical="center" wrapText="1"/>
    </xf>
    <xf numFmtId="2" fontId="10" fillId="0" borderId="1" xfId="0" applyNumberFormat="1" applyFont="1" applyBorder="1" applyAlignment="1">
      <alignment horizontal="center" vertical="center" shrinkToFit="1"/>
    </xf>
    <xf numFmtId="0" fontId="5" fillId="0" borderId="0" xfId="0" applyFont="1"/>
    <xf numFmtId="0" fontId="5" fillId="0" borderId="0" xfId="0" applyFont="1"/>
    <xf numFmtId="0" fontId="5" fillId="0" borderId="0" xfId="0" applyFont="1" applyAlignment="1"/>
    <xf numFmtId="0" fontId="5" fillId="0" borderId="0" xfId="0" applyFont="1" applyBorder="1" applyAlignment="1"/>
    <xf numFmtId="0" fontId="5" fillId="0" borderId="1" xfId="0" applyFont="1" applyBorder="1"/>
    <xf numFmtId="0" fontId="5" fillId="0" borderId="0" xfId="0" applyFont="1" applyAlignment="1">
      <alignment wrapText="1"/>
    </xf>
    <xf numFmtId="0" fontId="4" fillId="0" borderId="0" xfId="0" applyFont="1" applyBorder="1" applyAlignment="1"/>
    <xf numFmtId="0" fontId="1" fillId="0" borderId="0" xfId="0" applyFont="1" applyAlignment="1"/>
    <xf numFmtId="0" fontId="10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Fill="1"/>
    <xf numFmtId="0" fontId="5" fillId="0" borderId="0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0" xfId="0" applyAlignment="1"/>
    <xf numFmtId="0" fontId="8" fillId="3" borderId="1" xfId="0" applyFont="1" applyFill="1" applyBorder="1" applyAlignment="1">
      <alignment horizontal="center" vertical="top" wrapText="1"/>
    </xf>
    <xf numFmtId="164" fontId="8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shrinkToFit="1"/>
      <protection locked="0" hidden="1"/>
    </xf>
    <xf numFmtId="2" fontId="1" fillId="3" borderId="1" xfId="0" applyNumberFormat="1" applyFont="1" applyFill="1" applyBorder="1" applyAlignment="1">
      <alignment horizontal="center" vertical="center" shrinkToFit="1"/>
    </xf>
    <xf numFmtId="2" fontId="10" fillId="3" borderId="1" xfId="0" applyNumberFormat="1" applyFont="1" applyFill="1" applyBorder="1" applyAlignment="1" applyProtection="1">
      <alignment horizontal="center" vertical="center" shrinkToFit="1"/>
      <protection locked="0" hidden="1"/>
    </xf>
    <xf numFmtId="2" fontId="10" fillId="3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justify"/>
    </xf>
    <xf numFmtId="0" fontId="5" fillId="0" borderId="0" xfId="0" applyFont="1" applyAlignment="1"/>
    <xf numFmtId="0" fontId="1" fillId="0" borderId="5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0" fontId="0" fillId="0" borderId="0" xfId="0" applyAlignment="1"/>
    <xf numFmtId="0" fontId="11" fillId="0" borderId="2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4" fontId="7" fillId="0" borderId="3" xfId="0" applyNumberFormat="1" applyFont="1" applyBorder="1" applyAlignment="1">
      <alignment horizontal="center" vertical="top" wrapText="1"/>
    </xf>
    <xf numFmtId="4" fontId="7" fillId="0" borderId="4" xfId="0" applyNumberFormat="1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top" wrapText="1"/>
    </xf>
    <xf numFmtId="164" fontId="7" fillId="3" borderId="5" xfId="0" applyNumberFormat="1" applyFont="1" applyFill="1" applyBorder="1" applyAlignment="1">
      <alignment horizontal="center" vertical="top" wrapText="1"/>
    </xf>
    <xf numFmtId="164" fontId="7" fillId="3" borderId="6" xfId="0" applyNumberFormat="1" applyFont="1" applyFill="1" applyBorder="1" applyAlignment="1">
      <alignment horizontal="center" vertical="top" wrapText="1"/>
    </xf>
    <xf numFmtId="164" fontId="9" fillId="0" borderId="3" xfId="0" applyNumberFormat="1" applyFont="1" applyBorder="1" applyAlignment="1">
      <alignment horizontal="center" vertical="top" wrapText="1"/>
    </xf>
    <xf numFmtId="164" fontId="9" fillId="0" borderId="4" xfId="0" applyNumberFormat="1" applyFont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6"/>
  <sheetViews>
    <sheetView tabSelected="1" view="pageLayout" zoomScale="85" zoomScaleNormal="100" zoomScalePageLayoutView="85" workbookViewId="0">
      <selection activeCell="A15" sqref="A15:S15"/>
    </sheetView>
  </sheetViews>
  <sheetFormatPr defaultRowHeight="15" x14ac:dyDescent="0.25"/>
  <cols>
    <col min="1" max="1" width="4.140625" customWidth="1"/>
    <col min="2" max="2" width="32.5703125" customWidth="1"/>
    <col min="3" max="3" width="7.7109375" customWidth="1"/>
    <col min="4" max="4" width="5.85546875" customWidth="1"/>
    <col min="5" max="5" width="9" bestFit="1" customWidth="1"/>
    <col min="6" max="6" width="11.5703125" bestFit="1" customWidth="1"/>
    <col min="7" max="7" width="9" bestFit="1" customWidth="1"/>
    <col min="8" max="8" width="11.5703125" bestFit="1" customWidth="1"/>
    <col min="9" max="9" width="9" bestFit="1" customWidth="1"/>
    <col min="10" max="10" width="11.5703125" bestFit="1" customWidth="1"/>
    <col min="11" max="11" width="9" bestFit="1" customWidth="1"/>
    <col min="12" max="12" width="11.5703125" bestFit="1" customWidth="1"/>
    <col min="13" max="13" width="8" customWidth="1"/>
    <col min="14" max="14" width="10.7109375" customWidth="1"/>
    <col min="15" max="15" width="9" customWidth="1"/>
    <col min="16" max="16" width="9.7109375" customWidth="1"/>
    <col min="17" max="17" width="7.85546875" customWidth="1"/>
    <col min="18" max="18" width="8.140625" customWidth="1"/>
    <col min="19" max="19" width="12" customWidth="1"/>
  </cols>
  <sheetData>
    <row r="1" spans="1:20" ht="12" customHeight="1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20" ht="21.75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35.25" customHeight="1" x14ac:dyDescent="0.25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20" ht="44.25" customHeight="1" x14ac:dyDescent="0.25">
      <c r="A4" s="40" t="s">
        <v>27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0" ht="31.15" customHeight="1" x14ac:dyDescent="0.25">
      <c r="A5" s="40" t="s">
        <v>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1:20" x14ac:dyDescent="0.25">
      <c r="A6" s="35" t="s">
        <v>25</v>
      </c>
      <c r="B6" s="36"/>
      <c r="C6" s="36"/>
      <c r="D6" s="36"/>
      <c r="E6" s="36"/>
      <c r="F6" s="36"/>
      <c r="G6" s="36"/>
      <c r="H6" s="36"/>
      <c r="I6" s="36"/>
      <c r="J6" s="7"/>
      <c r="K6" s="7"/>
      <c r="L6" s="7"/>
      <c r="M6" s="7"/>
      <c r="N6" s="7"/>
      <c r="O6" s="7"/>
      <c r="P6" s="7"/>
      <c r="Q6" s="7"/>
      <c r="R6" s="7"/>
      <c r="S6" s="7"/>
    </row>
    <row r="7" spans="1:20" ht="15.75" customHeight="1" x14ac:dyDescent="0.25">
      <c r="A7" s="45" t="s">
        <v>4</v>
      </c>
      <c r="B7" s="54" t="s">
        <v>5</v>
      </c>
      <c r="C7" s="56" t="s">
        <v>6</v>
      </c>
      <c r="D7" s="57"/>
      <c r="E7" s="50" t="s">
        <v>7</v>
      </c>
      <c r="F7" s="51"/>
      <c r="G7" s="50" t="s">
        <v>8</v>
      </c>
      <c r="H7" s="51"/>
      <c r="I7" s="50" t="s">
        <v>9</v>
      </c>
      <c r="J7" s="51"/>
      <c r="K7" s="50" t="s">
        <v>10</v>
      </c>
      <c r="L7" s="51"/>
      <c r="M7" s="50" t="s">
        <v>11</v>
      </c>
      <c r="N7" s="51"/>
      <c r="O7" s="52" t="s">
        <v>12</v>
      </c>
      <c r="P7" s="45" t="s">
        <v>13</v>
      </c>
      <c r="Q7" s="47" t="s">
        <v>14</v>
      </c>
      <c r="R7" s="47" t="s">
        <v>15</v>
      </c>
      <c r="S7" s="49" t="s">
        <v>16</v>
      </c>
    </row>
    <row r="8" spans="1:20" ht="49.5" customHeight="1" x14ac:dyDescent="0.25">
      <c r="A8" s="46"/>
      <c r="B8" s="55"/>
      <c r="C8" s="24" t="s">
        <v>20</v>
      </c>
      <c r="D8" s="24" t="s">
        <v>17</v>
      </c>
      <c r="E8" s="25" t="s">
        <v>18</v>
      </c>
      <c r="F8" s="25" t="s">
        <v>19</v>
      </c>
      <c r="G8" s="25" t="s">
        <v>18</v>
      </c>
      <c r="H8" s="25" t="s">
        <v>19</v>
      </c>
      <c r="I8" s="25" t="s">
        <v>18</v>
      </c>
      <c r="J8" s="25" t="s">
        <v>19</v>
      </c>
      <c r="K8" s="25" t="s">
        <v>18</v>
      </c>
      <c r="L8" s="25" t="s">
        <v>19</v>
      </c>
      <c r="M8" s="25" t="s">
        <v>18</v>
      </c>
      <c r="N8" s="25" t="s">
        <v>19</v>
      </c>
      <c r="O8" s="53"/>
      <c r="P8" s="46"/>
      <c r="Q8" s="48"/>
      <c r="R8" s="48"/>
      <c r="S8" s="49"/>
      <c r="T8" s="20"/>
    </row>
    <row r="9" spans="1:20" ht="47.25" x14ac:dyDescent="0.25">
      <c r="A9" s="18">
        <v>1</v>
      </c>
      <c r="B9" s="26" t="s">
        <v>28</v>
      </c>
      <c r="C9" s="27" t="s">
        <v>23</v>
      </c>
      <c r="D9" s="27">
        <v>1</v>
      </c>
      <c r="E9" s="28">
        <v>5166</v>
      </c>
      <c r="F9" s="29">
        <f t="shared" ref="F9" si="0">E9*D9</f>
        <v>5166</v>
      </c>
      <c r="G9" s="28">
        <v>5110</v>
      </c>
      <c r="H9" s="29">
        <f>G9*D9</f>
        <v>5110</v>
      </c>
      <c r="I9" s="28">
        <v>4527</v>
      </c>
      <c r="J9" s="29">
        <f t="shared" ref="J9" si="1">I9*D9</f>
        <v>4527</v>
      </c>
      <c r="K9" s="30">
        <v>0</v>
      </c>
      <c r="L9" s="31">
        <f t="shared" ref="L9" si="2">K9*D9</f>
        <v>0</v>
      </c>
      <c r="M9" s="30">
        <v>0</v>
      </c>
      <c r="N9" s="31">
        <f t="shared" ref="N9" si="3">M9*D9</f>
        <v>0</v>
      </c>
      <c r="O9" s="6">
        <f>(E9+G9+I9)/3</f>
        <v>4934.333333333333</v>
      </c>
      <c r="P9" s="6">
        <v>3</v>
      </c>
      <c r="Q9" s="6">
        <f t="shared" ref="Q9" si="4">SQRT((IF(E9&gt;0,POWER(E9-O9,2),0)+IF(G9&gt;0,POWER(G9-O9,2),0)+IF(I9&gt;0,POWER(I9-O9,2),0)+IF(K9&gt;0,POWER(K9-O9,2),0)+IF(M9&gt;0,POWER(M9-O9,2),0))/(P9-1))</f>
        <v>353.87050362149898</v>
      </c>
      <c r="R9" s="6">
        <f t="shared" ref="R9" si="5">Q9/O9*100</f>
        <v>7.1715970469803212</v>
      </c>
      <c r="S9" s="6">
        <f>(E9+G9+I9)/3</f>
        <v>4934.333333333333</v>
      </c>
      <c r="T9" s="21"/>
    </row>
    <row r="10" spans="1:20" ht="15.75" x14ac:dyDescent="0.25">
      <c r="A10" s="18">
        <v>2</v>
      </c>
      <c r="B10" s="26"/>
      <c r="C10" s="27"/>
      <c r="D10" s="27"/>
      <c r="E10" s="28"/>
      <c r="F10" s="29"/>
      <c r="G10" s="28"/>
      <c r="H10" s="29"/>
      <c r="I10" s="28"/>
      <c r="J10" s="29"/>
      <c r="K10" s="30"/>
      <c r="L10" s="31"/>
      <c r="M10" s="30"/>
      <c r="N10" s="31"/>
      <c r="O10" s="6"/>
      <c r="P10" s="6"/>
      <c r="Q10" s="6"/>
      <c r="R10" s="6"/>
      <c r="S10" s="6"/>
      <c r="T10" s="21"/>
    </row>
    <row r="11" spans="1:20" ht="15.75" x14ac:dyDescent="0.25">
      <c r="A11" s="5"/>
      <c r="B11" s="37" t="s">
        <v>21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9"/>
      <c r="S11" s="6">
        <f>SUM(S9:S10)</f>
        <v>4934.333333333333</v>
      </c>
      <c r="T11" s="22"/>
    </row>
    <row r="12" spans="1:20" ht="15.75" x14ac:dyDescent="0.25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</row>
    <row r="13" spans="1:20" ht="31.5" customHeight="1" x14ac:dyDescent="0.25">
      <c r="A13" s="15"/>
      <c r="B13" s="33" t="s">
        <v>26</v>
      </c>
      <c r="C13" s="33"/>
      <c r="D13" s="33"/>
      <c r="E13" s="33"/>
      <c r="F13" s="33"/>
      <c r="G13" s="33"/>
      <c r="H13" s="33"/>
      <c r="I13" s="33"/>
      <c r="J13" s="33"/>
      <c r="K13" s="33"/>
      <c r="L13" s="16"/>
      <c r="M13" s="16"/>
      <c r="N13" s="16"/>
      <c r="O13" s="16"/>
      <c r="P13" s="16"/>
      <c r="Q13" s="16"/>
      <c r="R13" s="16"/>
      <c r="S13" s="17"/>
    </row>
    <row r="14" spans="1:20" ht="31.5" customHeight="1" x14ac:dyDescent="0.25">
      <c r="A14" s="13" t="s">
        <v>22</v>
      </c>
      <c r="B14" s="10"/>
      <c r="C14" s="10"/>
      <c r="D14" s="10"/>
      <c r="E14" s="10"/>
      <c r="F14" s="10"/>
      <c r="G14" s="10"/>
      <c r="H14" s="10"/>
      <c r="I14" s="10"/>
      <c r="J14" s="8"/>
      <c r="K14" s="8"/>
      <c r="L14" s="8"/>
      <c r="M14" s="8"/>
      <c r="N14" s="8"/>
      <c r="O14" s="8"/>
      <c r="P14" s="8"/>
      <c r="Q14" s="7"/>
      <c r="R14" s="7"/>
      <c r="S14" s="7"/>
    </row>
    <row r="15" spans="1:20" s="19" customFormat="1" ht="15.75" customHeight="1" x14ac:dyDescent="0.25">
      <c r="A15" s="42" t="s">
        <v>29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</row>
    <row r="16" spans="1:20" ht="31.15" customHeight="1" x14ac:dyDescent="0.25">
      <c r="A16" s="2"/>
      <c r="B16" s="1" t="s">
        <v>1</v>
      </c>
      <c r="C16" s="3">
        <v>2026</v>
      </c>
      <c r="D16" s="3">
        <v>2026</v>
      </c>
      <c r="E16" s="3">
        <v>2026</v>
      </c>
      <c r="F16" s="3"/>
      <c r="G16" s="3"/>
      <c r="H16" s="4"/>
      <c r="I16" s="11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19" ht="31.15" customHeight="1" x14ac:dyDescent="0.25">
      <c r="A17" s="2"/>
      <c r="B17" s="1" t="s">
        <v>2</v>
      </c>
      <c r="C17" s="3">
        <v>2026</v>
      </c>
      <c r="D17" s="3">
        <v>2026</v>
      </c>
      <c r="E17" s="3">
        <v>2026</v>
      </c>
      <c r="F17" s="3"/>
      <c r="G17" s="3"/>
      <c r="H17" s="4"/>
      <c r="I17" s="11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 x14ac:dyDescent="0.25">
      <c r="A18" s="12"/>
      <c r="B18" s="12"/>
      <c r="C18" s="12"/>
      <c r="D18" s="12"/>
      <c r="E18" s="12"/>
      <c r="F18" s="12"/>
      <c r="G18" s="12"/>
      <c r="H18" s="12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 x14ac:dyDescent="0.25">
      <c r="A19" s="35" t="s">
        <v>24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7"/>
      <c r="P19" s="7"/>
      <c r="Q19" s="7"/>
      <c r="R19" s="7"/>
      <c r="S19" s="7"/>
    </row>
    <row r="20" spans="1:19" ht="50.45" customHeight="1" x14ac:dyDescent="0.25">
      <c r="A20" s="14"/>
      <c r="B20" s="9"/>
      <c r="C20" s="9"/>
      <c r="D20" s="9"/>
      <c r="E20" s="9"/>
      <c r="F20" s="9"/>
      <c r="G20" s="9"/>
      <c r="H20" s="9"/>
      <c r="I20" s="9"/>
      <c r="J20" s="8"/>
      <c r="K20" s="8"/>
      <c r="L20" s="8"/>
      <c r="M20" s="8"/>
      <c r="N20" s="8"/>
      <c r="O20" s="8"/>
      <c r="P20" s="8"/>
      <c r="Q20" s="7"/>
      <c r="R20" s="7"/>
      <c r="S20" s="7"/>
    </row>
    <row r="71" spans="11:19" x14ac:dyDescent="0.25">
      <c r="K71" s="32"/>
      <c r="L71" s="32"/>
      <c r="M71" s="32"/>
      <c r="N71" s="32"/>
      <c r="O71" s="32"/>
      <c r="P71" s="32"/>
      <c r="Q71" s="32"/>
      <c r="R71" s="32"/>
      <c r="S71" s="32"/>
    </row>
    <row r="146" spans="6:17" x14ac:dyDescent="0.25"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</row>
  </sheetData>
  <mergeCells count="23">
    <mergeCell ref="A1:S2"/>
    <mergeCell ref="P7:P8"/>
    <mergeCell ref="Q7:Q8"/>
    <mergeCell ref="R7:R8"/>
    <mergeCell ref="S7:S8"/>
    <mergeCell ref="G7:H7"/>
    <mergeCell ref="I7:J7"/>
    <mergeCell ref="K7:L7"/>
    <mergeCell ref="M7:N7"/>
    <mergeCell ref="O7:O8"/>
    <mergeCell ref="A7:A8"/>
    <mergeCell ref="B7:B8"/>
    <mergeCell ref="C7:D7"/>
    <mergeCell ref="E7:F7"/>
    <mergeCell ref="K71:S71"/>
    <mergeCell ref="B13:K13"/>
    <mergeCell ref="A3:S3"/>
    <mergeCell ref="A6:I6"/>
    <mergeCell ref="B11:R11"/>
    <mergeCell ref="A4:S4"/>
    <mergeCell ref="A5:S5"/>
    <mergeCell ref="A19:N19"/>
    <mergeCell ref="A15:S15"/>
  </mergeCells>
  <pageMargins left="0.70866141732283472" right="0.35845588235294118" top="0.35433070866141736" bottom="0.35433070866141736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4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7" sqref="F2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Ганиева Л.Ю.</cp:lastModifiedBy>
  <cp:lastPrinted>2025-05-26T09:49:17Z</cp:lastPrinted>
  <dcterms:created xsi:type="dcterms:W3CDTF">2014-03-21T05:06:46Z</dcterms:created>
  <dcterms:modified xsi:type="dcterms:W3CDTF">2026-04-03T09:21:50Z</dcterms:modified>
</cp:coreProperties>
</file>