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-10 Irina\Desktop\ИК 10\Организации\Мед комиссия\"/>
    </mc:Choice>
  </mc:AlternateContent>
  <bookViews>
    <workbookView xWindow="0" yWindow="0" windowWidth="28800" windowHeight="18000"/>
  </bookViews>
  <sheets>
    <sheet name="ЗАПЧАСТИ" sheetId="4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2" l="1"/>
  <c r="L11" i="42" s="1"/>
  <c r="M11" i="42" s="1"/>
  <c r="N11" i="42" s="1"/>
  <c r="H11" i="42"/>
  <c r="I11" i="42" s="1"/>
  <c r="J11" i="42" s="1"/>
  <c r="K10" i="42"/>
  <c r="L10" i="42" s="1"/>
  <c r="M10" i="42" s="1"/>
  <c r="N10" i="42" s="1"/>
  <c r="H10" i="42"/>
  <c r="I10" i="42" s="1"/>
  <c r="J10" i="42" s="1"/>
  <c r="K7" i="42"/>
  <c r="L7" i="42" s="1"/>
  <c r="M7" i="42" s="1"/>
  <c r="N7" i="42" s="1"/>
  <c r="H7" i="42"/>
  <c r="I7" i="42" s="1"/>
  <c r="J7" i="42" s="1"/>
  <c r="K6" i="42"/>
  <c r="L6" i="42" s="1"/>
  <c r="M6" i="42" s="1"/>
  <c r="N6" i="42" s="1"/>
  <c r="H6" i="42"/>
  <c r="I6" i="42" s="1"/>
  <c r="J6" i="42" s="1"/>
  <c r="K8" i="42"/>
  <c r="L8" i="42" s="1"/>
  <c r="M8" i="42" s="1"/>
  <c r="N8" i="42" s="1"/>
  <c r="H8" i="42"/>
  <c r="I8" i="42" s="1"/>
  <c r="J8" i="42" s="1"/>
  <c r="K9" i="42" l="1"/>
  <c r="L9" i="42" s="1"/>
  <c r="M9" i="42" s="1"/>
  <c r="N9" i="42" s="1"/>
  <c r="H9" i="42"/>
  <c r="I9" i="42" s="1"/>
  <c r="J9" i="42" s="1"/>
  <c r="K5" i="42" l="1"/>
  <c r="L5" i="42" s="1"/>
  <c r="M5" i="42" s="1"/>
  <c r="N5" i="42" s="1"/>
  <c r="H5" i="42"/>
  <c r="I5" i="42" s="1"/>
  <c r="J5" i="42" s="1"/>
  <c r="N12" i="42" l="1"/>
</calcChain>
</file>

<file path=xl/sharedStrings.xml><?xml version="1.0" encoding="utf-8"?>
<sst xmlns="http://schemas.openxmlformats.org/spreadsheetml/2006/main" count="35" uniqueCount="29">
  <si>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</si>
  <si>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</si>
  <si>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</si>
  <si>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</si>
  <si>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</si>
  <si>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</si>
  <si>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</si>
  <si>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</si>
  <si>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</si>
  <si>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</si>
  <si>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</si>
  <si>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</si>
  <si>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</si>
  <si>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</si>
  <si>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Приложение № 2 к Контракту</t>
  </si>
  <si>
    <t>чел</t>
  </si>
  <si>
    <t xml:space="preserve">Коммерческое предложение            № 269 от 26.05.2026
</t>
  </si>
  <si>
    <t xml:space="preserve">Коммерческое предложение            № 270 от 26.05.2026
</t>
  </si>
  <si>
    <t xml:space="preserve">Коммерческое предложение            № 271 от 26.05.2026
</t>
  </si>
  <si>
    <t>Профосмотр  врача- Невролога</t>
  </si>
  <si>
    <t>Профосмотр врача- Терапевта</t>
  </si>
  <si>
    <t>Профосмотр врача-  Офтальмолога</t>
  </si>
  <si>
    <t>Профосмотр  врача- Отоларинголога</t>
  </si>
  <si>
    <t>Профосмотр врача- Хирурга</t>
  </si>
  <si>
    <t>Профосмотр врача – Психиатр нарколог</t>
  </si>
  <si>
    <t>Профосмотр врача -  Профпатолога</t>
  </si>
  <si>
    <t>Инженер ОТ и ТБ</t>
  </si>
  <si>
    <t>О.В.Спажева</t>
  </si>
  <si>
    <t>Дата подготовки обоснования НМЦК: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</si>
</sst>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2" xfId="0" applyFont="1" applyBorder="1"/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="90" zoomScaleSheetLayoutView="90" workbookViewId="0">
      <selection activeCell="J22" sqref="J22"/>
    </sheetView>
  </sheetViews>
  <sheetFormatPr defaultColWidth="8.85546875" defaultRowHeight="15" x14ac:dyDescent="0.25"/>
  <cols>
    <col min="1" max="1" width="4.140625" customWidth="1"/>
    <col min="2" max="2" width="45" customWidth="1"/>
    <col min="3" max="3" width="5.8554687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42578125" customWidth="1"/>
    <col min="14" max="14" width="16.42578125" style="17" customWidth="1"/>
  </cols>
  <sheetData>
    <row r="1" spans="1:14" s="2" customFormat="1" ht="12.75" customHeight="1" x14ac:dyDescent="0.2">
      <c r="B1" s="5"/>
      <c r="C1" s="5"/>
      <c r="E1" s="9"/>
      <c r="F1" s="9"/>
      <c r="G1" s="9"/>
      <c r="K1" s="4"/>
      <c r="L1" s="45" t="s">
        <v>14</v>
      </c>
      <c r="M1" s="46"/>
      <c r="N1" s="46"/>
    </row>
    <row r="2" spans="1:14" s="2" customFormat="1" ht="22.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5"/>
      <c r="L2" s="47"/>
      <c r="M2" s="47"/>
      <c r="N2" s="47"/>
    </row>
    <row r="3" spans="1:14" s="2" customFormat="1" ht="12.75" x14ac:dyDescent="0.2">
      <c r="A3" s="36" t="s">
        <v>0</v>
      </c>
      <c r="B3" s="38" t="s">
        <v>2</v>
      </c>
      <c r="C3" s="38" t="s">
        <v>1</v>
      </c>
      <c r="D3" s="38" t="s">
        <v>3</v>
      </c>
      <c r="E3" s="40" t="s">
        <v>13</v>
      </c>
      <c r="F3" s="40"/>
      <c r="G3" s="40"/>
      <c r="H3" s="41" t="s">
        <v>12</v>
      </c>
      <c r="I3" s="41"/>
      <c r="J3" s="41"/>
      <c r="K3" s="42" t="s">
        <v>7</v>
      </c>
      <c r="L3" s="43"/>
      <c r="M3" s="43"/>
      <c r="N3" s="44"/>
    </row>
    <row r="4" spans="1:14" s="2" customFormat="1" ht="160.5" customHeight="1" thickBot="1" x14ac:dyDescent="0.25">
      <c r="A4" s="37"/>
      <c r="B4" s="39"/>
      <c r="C4" s="39"/>
      <c r="D4" s="39"/>
      <c r="E4" s="56" t="s">
        <v>16</v>
      </c>
      <c r="F4" s="56" t="s">
        <v>17</v>
      </c>
      <c r="G4" s="27" t="s">
        <v>18</v>
      </c>
      <c r="H4" s="3" t="s">
        <v>6</v>
      </c>
      <c r="I4" s="3" t="s">
        <v>4</v>
      </c>
      <c r="J4" s="3" t="s">
        <v>5</v>
      </c>
      <c r="K4" s="22" t="s">
        <v>8</v>
      </c>
      <c r="L4" s="23" t="s">
        <v>9</v>
      </c>
      <c r="M4" s="23" t="s">
        <v>10</v>
      </c>
      <c r="N4" s="24" t="s">
        <v>11</v>
      </c>
    </row>
    <row r="5" spans="1:14" s="1" customFormat="1" ht="21.75" customHeight="1" thickBot="1" x14ac:dyDescent="0.3">
      <c r="A5" s="29">
        <v>1</v>
      </c>
      <c r="B5" s="57" t="s">
        <v>19</v>
      </c>
      <c r="C5" s="25" t="s">
        <v>15</v>
      </c>
      <c r="D5" s="25">
        <v>21</v>
      </c>
      <c r="E5" s="25">
        <v>600</v>
      </c>
      <c r="F5" s="25">
        <v>570</v>
      </c>
      <c r="G5" s="30">
        <v>600</v>
      </c>
      <c r="H5" s="31">
        <f t="shared" ref="H5:H9" si="0">AVERAGE(E5:G5)</f>
        <v>590</v>
      </c>
      <c r="I5" s="30">
        <f t="shared" ref="I5:I9" si="1">SQRT(((SUM((POWER(E5-H5,2)),(POWER(F5-H5,2)),(POWER(G5-H5,2)))/(COLUMNS(E5:G5)-1))))</f>
        <v>17.320508075688775</v>
      </c>
      <c r="J5" s="30">
        <f t="shared" ref="J5:J9" si="2">I5/H5*100</f>
        <v>2.9356793348625043</v>
      </c>
      <c r="K5" s="31">
        <f t="shared" ref="K5:K9" si="3">((D5/3)*(SUM(E5:G5)))</f>
        <v>12390</v>
      </c>
      <c r="L5" s="31">
        <f t="shared" ref="L5:L9" si="4">K5/D5</f>
        <v>590</v>
      </c>
      <c r="M5" s="31">
        <f t="shared" ref="M5:M9" si="5">ROUND(L5,2)</f>
        <v>590</v>
      </c>
      <c r="N5" s="26">
        <f t="shared" ref="N5:N9" si="6">M5*D5</f>
        <v>12390</v>
      </c>
    </row>
    <row r="6" spans="1:14" s="1" customFormat="1" ht="32.25" customHeight="1" thickBot="1" x14ac:dyDescent="0.3">
      <c r="A6" s="28">
        <v>2</v>
      </c>
      <c r="B6" s="58" t="s">
        <v>20</v>
      </c>
      <c r="C6" s="25" t="s">
        <v>15</v>
      </c>
      <c r="D6" s="25">
        <v>21</v>
      </c>
      <c r="E6" s="25">
        <v>600</v>
      </c>
      <c r="F6" s="25">
        <v>570</v>
      </c>
      <c r="G6" s="30">
        <v>600</v>
      </c>
      <c r="H6" s="31">
        <f t="shared" si="0"/>
        <v>590</v>
      </c>
      <c r="I6" s="30">
        <f t="shared" si="1"/>
        <v>17.320508075688775</v>
      </c>
      <c r="J6" s="30">
        <f t="shared" si="2"/>
        <v>2.9356793348625043</v>
      </c>
      <c r="K6" s="31">
        <f t="shared" si="3"/>
        <v>12390</v>
      </c>
      <c r="L6" s="31">
        <f t="shared" si="4"/>
        <v>590</v>
      </c>
      <c r="M6" s="31">
        <f t="shared" si="5"/>
        <v>590</v>
      </c>
      <c r="N6" s="26">
        <f t="shared" si="6"/>
        <v>12390</v>
      </c>
    </row>
    <row r="7" spans="1:14" s="1" customFormat="1" ht="21.75" customHeight="1" thickBot="1" x14ac:dyDescent="0.3">
      <c r="A7" s="28">
        <v>3</v>
      </c>
      <c r="B7" s="58" t="s">
        <v>21</v>
      </c>
      <c r="C7" s="25" t="s">
        <v>15</v>
      </c>
      <c r="D7" s="25">
        <v>21</v>
      </c>
      <c r="E7" s="25">
        <v>600</v>
      </c>
      <c r="F7" s="25">
        <v>570</v>
      </c>
      <c r="G7" s="30">
        <v>600</v>
      </c>
      <c r="H7" s="31">
        <f t="shared" si="0"/>
        <v>590</v>
      </c>
      <c r="I7" s="30">
        <f t="shared" si="1"/>
        <v>17.320508075688775</v>
      </c>
      <c r="J7" s="30">
        <f t="shared" si="2"/>
        <v>2.9356793348625043</v>
      </c>
      <c r="K7" s="31">
        <f t="shared" si="3"/>
        <v>12390</v>
      </c>
      <c r="L7" s="31">
        <f t="shared" si="4"/>
        <v>590</v>
      </c>
      <c r="M7" s="31">
        <f t="shared" si="5"/>
        <v>590</v>
      </c>
      <c r="N7" s="26">
        <f t="shared" si="6"/>
        <v>12390</v>
      </c>
    </row>
    <row r="8" spans="1:14" s="1" customFormat="1" ht="25.5" customHeight="1" thickBot="1" x14ac:dyDescent="0.3">
      <c r="A8" s="28">
        <v>4</v>
      </c>
      <c r="B8" s="58" t="s">
        <v>22</v>
      </c>
      <c r="C8" s="25" t="s">
        <v>15</v>
      </c>
      <c r="D8" s="25">
        <v>21</v>
      </c>
      <c r="E8" s="25">
        <v>600</v>
      </c>
      <c r="F8" s="25">
        <v>570</v>
      </c>
      <c r="G8" s="30">
        <v>600</v>
      </c>
      <c r="H8" s="33">
        <f t="shared" ref="H8" si="7">AVERAGE(E8:G8)</f>
        <v>590</v>
      </c>
      <c r="I8" s="25">
        <f t="shared" ref="I8" si="8">SQRT(((SUM((POWER(E8-H8,2)),(POWER(F8-H8,2)),(POWER(G8-H8,2)))/(COLUMNS(E8:G8)-1))))</f>
        <v>17.320508075688775</v>
      </c>
      <c r="J8" s="25">
        <f t="shared" ref="J8" si="9">I8/H8*100</f>
        <v>2.9356793348625043</v>
      </c>
      <c r="K8" s="33">
        <f t="shared" ref="K8" si="10">((D8/3)*(SUM(E8:G8)))</f>
        <v>12390</v>
      </c>
      <c r="L8" s="33">
        <f t="shared" ref="L8" si="11">K8/D8</f>
        <v>590</v>
      </c>
      <c r="M8" s="33">
        <f t="shared" ref="M8" si="12">ROUND(L8,2)</f>
        <v>590</v>
      </c>
      <c r="N8" s="26">
        <f t="shared" ref="N8" si="13">M8*D8</f>
        <v>12390</v>
      </c>
    </row>
    <row r="9" spans="1:14" s="2" customFormat="1" ht="17.25" thickBot="1" x14ac:dyDescent="0.25">
      <c r="A9" s="28">
        <v>5</v>
      </c>
      <c r="B9" s="59" t="s">
        <v>23</v>
      </c>
      <c r="C9" s="25" t="s">
        <v>15</v>
      </c>
      <c r="D9" s="25">
        <v>21</v>
      </c>
      <c r="E9" s="25">
        <v>600</v>
      </c>
      <c r="F9" s="25">
        <v>570</v>
      </c>
      <c r="G9" s="30">
        <v>600</v>
      </c>
      <c r="H9" s="33">
        <f t="shared" si="0"/>
        <v>590</v>
      </c>
      <c r="I9" s="25">
        <f t="shared" si="1"/>
        <v>17.320508075688775</v>
      </c>
      <c r="J9" s="25">
        <f t="shared" si="2"/>
        <v>2.9356793348625043</v>
      </c>
      <c r="K9" s="33">
        <f t="shared" si="3"/>
        <v>12390</v>
      </c>
      <c r="L9" s="33">
        <f t="shared" si="4"/>
        <v>590</v>
      </c>
      <c r="M9" s="33">
        <f t="shared" si="5"/>
        <v>590</v>
      </c>
      <c r="N9" s="26">
        <f t="shared" si="6"/>
        <v>12390</v>
      </c>
    </row>
    <row r="10" spans="1:14" ht="17.25" thickBot="1" x14ac:dyDescent="0.3">
      <c r="A10" s="28">
        <v>6</v>
      </c>
      <c r="B10" s="59" t="s">
        <v>24</v>
      </c>
      <c r="C10" s="25" t="s">
        <v>15</v>
      </c>
      <c r="D10" s="25">
        <v>21</v>
      </c>
      <c r="E10" s="25">
        <v>1200</v>
      </c>
      <c r="F10" s="25">
        <v>1350</v>
      </c>
      <c r="G10" s="30">
        <v>1500</v>
      </c>
      <c r="H10" s="33">
        <f t="shared" ref="H10:H11" si="14">AVERAGE(E10:G10)</f>
        <v>1350</v>
      </c>
      <c r="I10" s="25">
        <f t="shared" ref="I10:I11" si="15">SQRT(((SUM((POWER(E10-H10,2)),(POWER(F10-H10,2)),(POWER(G10-H10,2)))/(COLUMNS(E10:G10)-1))))</f>
        <v>150</v>
      </c>
      <c r="J10" s="25">
        <f t="shared" ref="J10:J11" si="16">I10/H10*100</f>
        <v>11.111111111111111</v>
      </c>
      <c r="K10" s="33">
        <f t="shared" ref="K10:K11" si="17">((D10/3)*(SUM(E10:G10)))</f>
        <v>28350</v>
      </c>
      <c r="L10" s="33">
        <f t="shared" ref="L10:L11" si="18">K10/D10</f>
        <v>1350</v>
      </c>
      <c r="M10" s="33">
        <f t="shared" ref="M10:M11" si="19">ROUND(L10,2)</f>
        <v>1350</v>
      </c>
      <c r="N10" s="26">
        <f t="shared" ref="N10:N11" si="20">M10*D10</f>
        <v>28350</v>
      </c>
    </row>
    <row r="11" spans="1:14" ht="15" customHeight="1" thickBot="1" x14ac:dyDescent="0.3">
      <c r="A11" s="28">
        <v>7</v>
      </c>
      <c r="B11" s="59" t="s">
        <v>25</v>
      </c>
      <c r="C11" s="25" t="s">
        <v>15</v>
      </c>
      <c r="D11" s="25">
        <v>21</v>
      </c>
      <c r="E11" s="25">
        <v>1200</v>
      </c>
      <c r="F11" s="25">
        <v>1350</v>
      </c>
      <c r="G11" s="25">
        <v>1500</v>
      </c>
      <c r="H11" s="33">
        <f t="shared" si="14"/>
        <v>1350</v>
      </c>
      <c r="I11" s="25">
        <f t="shared" si="15"/>
        <v>150</v>
      </c>
      <c r="J11" s="25">
        <f t="shared" si="16"/>
        <v>11.111111111111111</v>
      </c>
      <c r="K11" s="33">
        <f t="shared" si="17"/>
        <v>28350</v>
      </c>
      <c r="L11" s="33">
        <f t="shared" si="18"/>
        <v>1350</v>
      </c>
      <c r="M11" s="33">
        <f t="shared" si="19"/>
        <v>1350</v>
      </c>
      <c r="N11" s="26">
        <f t="shared" si="20"/>
        <v>28350</v>
      </c>
    </row>
    <row r="12" spans="1:14" ht="15.75" x14ac:dyDescent="0.25">
      <c r="A12" s="2"/>
      <c r="B12" s="2"/>
      <c r="C12" s="2"/>
      <c r="D12" s="2"/>
      <c r="E12" s="2"/>
      <c r="F12" s="2"/>
      <c r="G12" s="2"/>
      <c r="H12" s="2"/>
      <c r="I12" s="21"/>
      <c r="J12" s="21"/>
      <c r="K12" s="21"/>
      <c r="L12" s="6"/>
      <c r="M12" s="7"/>
      <c r="N12" s="32">
        <f>SUM(N5:N11)</f>
        <v>118650</v>
      </c>
    </row>
    <row r="13" spans="1:14" x14ac:dyDescent="0.25">
      <c r="A13" s="20"/>
      <c r="B13" s="52"/>
      <c r="C13" s="52"/>
      <c r="D13" s="52"/>
      <c r="E13" s="52"/>
      <c r="F13" s="52"/>
      <c r="G13" s="52"/>
      <c r="H13" s="52"/>
      <c r="I13" s="52"/>
      <c r="J13" s="20"/>
      <c r="K13" s="20"/>
      <c r="L13" s="20"/>
      <c r="M13" s="20"/>
      <c r="N13" s="15"/>
    </row>
    <row r="14" spans="1:14" x14ac:dyDescent="0.25">
      <c r="A14" s="53" t="s">
        <v>28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x14ac:dyDescent="0.25">
      <c r="A15" s="19"/>
      <c r="B15" s="19"/>
      <c r="C15" s="19"/>
      <c r="D15" s="19"/>
      <c r="E15" s="10"/>
      <c r="F15" s="10"/>
      <c r="G15" s="10"/>
      <c r="H15" s="19"/>
      <c r="I15" s="19"/>
      <c r="J15" s="19"/>
      <c r="K15" s="19"/>
      <c r="L15" s="19"/>
      <c r="M15" s="19"/>
      <c r="N15" s="16"/>
    </row>
    <row r="16" spans="1:14" x14ac:dyDescent="0.25">
      <c r="A16" s="54" t="s">
        <v>26</v>
      </c>
      <c r="B16" s="54"/>
      <c r="C16" s="54"/>
      <c r="D16" s="54"/>
      <c r="E16" s="11"/>
      <c r="F16" s="12"/>
      <c r="G16" s="12"/>
      <c r="H16" s="17"/>
      <c r="I16" s="17"/>
      <c r="M16" s="55" t="s">
        <v>27</v>
      </c>
      <c r="N16" s="55"/>
    </row>
    <row r="17" spans="1:14" x14ac:dyDescent="0.25">
      <c r="A17" s="48"/>
      <c r="B17" s="48"/>
      <c r="C17" s="48"/>
      <c r="D17" s="48"/>
      <c r="E17" s="11"/>
      <c r="F17" s="12"/>
      <c r="G17" s="12"/>
    </row>
    <row r="18" spans="1:14" x14ac:dyDescent="0.25">
      <c r="A18" s="49"/>
      <c r="B18" s="49"/>
      <c r="C18" s="49"/>
      <c r="D18" s="49"/>
      <c r="E18" s="11"/>
      <c r="F18" s="12"/>
      <c r="G18" s="12"/>
    </row>
    <row r="19" spans="1:14" ht="16.5" thickBot="1" x14ac:dyDescent="0.3">
      <c r="A19" s="50"/>
      <c r="B19" s="51"/>
      <c r="C19" s="51"/>
      <c r="D19" s="51"/>
      <c r="E19" s="13"/>
      <c r="F19" s="14"/>
      <c r="G19" s="14"/>
      <c r="H19" s="8"/>
      <c r="I19" s="8"/>
      <c r="J19" s="8"/>
      <c r="K19" s="8"/>
      <c r="L19" s="8"/>
      <c r="M19" s="8"/>
      <c r="N19" s="18"/>
    </row>
  </sheetData>
  <mergeCells count="16">
    <mergeCell ref="A17:D17"/>
    <mergeCell ref="A18:D18"/>
    <mergeCell ref="A19:D19"/>
    <mergeCell ref="B13:I13"/>
    <mergeCell ref="A14:N14"/>
    <mergeCell ref="A16:D16"/>
    <mergeCell ref="M16:N16"/>
    <mergeCell ref="A2:K2"/>
    <mergeCell ref="A3:A4"/>
    <mergeCell ref="B3:B4"/>
    <mergeCell ref="C3:C4"/>
    <mergeCell ref="D3:D4"/>
    <mergeCell ref="E3:G3"/>
    <mergeCell ref="H3:J3"/>
    <mergeCell ref="K3:N3"/>
    <mergeCell ref="L1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IK-10 Irina</cp:lastModifiedBy>
  <cp:lastPrinted>2026-05-27T05:46:57Z</cp:lastPrinted>
  <dcterms:created xsi:type="dcterms:W3CDTF">2014-01-15T18:15:09Z</dcterms:created>
  <dcterms:modified xsi:type="dcterms:W3CDTF">2026-05-27T05:47:13Z</dcterms:modified>
</cp:coreProperties>
</file>