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576" windowHeight="8148"/>
  </bookViews>
  <sheets>
    <sheet name="Расчет НСЦЕ товара" sheetId="2" r:id="rId1"/>
    <sheet name="Расчет НЦЕ товара" sheetId="4" r:id="rId2"/>
  </sheets>
  <definedNames>
    <definedName name="_xlnm.Print_Area" localSheetId="0">'Расчет НСЦЕ товара'!$A$1:$E$23</definedName>
    <definedName name="_xlnm.Print_Area" localSheetId="1">'Расчет НЦЕ товара'!$A$1:$F$22</definedName>
  </definedNames>
  <calcPr calcId="124519" fullPrecision="0"/>
</workbook>
</file>

<file path=xl/calcChain.xml><?xml version="1.0" encoding="utf-8"?>
<calcChain xmlns="http://schemas.openxmlformats.org/spreadsheetml/2006/main">
  <c r="C16" i="4"/>
  <c r="B18" l="1"/>
  <c r="E16" i="2" l="1"/>
  <c r="B19" i="4" l="1"/>
  <c r="C19" l="1"/>
  <c r="C18"/>
</calcChain>
</file>

<file path=xl/sharedStrings.xml><?xml version="1.0" encoding="utf-8"?>
<sst xmlns="http://schemas.openxmlformats.org/spreadsheetml/2006/main" count="53" uniqueCount="49">
  <si>
    <t>Основные характеристики объекта закупки:</t>
  </si>
  <si>
    <t>ОБОСНОВАНИЕ НАЧАЛЬНОЙ (МАКСИМАЛЬНОЙ) ЦЕНЫ КОНТРАКТА</t>
  </si>
  <si>
    <t>(указывается предмет контракта)</t>
  </si>
  <si>
    <t>Наименование                                                                 товара, работы, услуги</t>
  </si>
  <si>
    <t>Используемый метод определения НМЦК с обоснованием:</t>
  </si>
  <si>
    <t>Литр;^кубический дециметр</t>
  </si>
  <si>
    <t>Единица                                            измерения</t>
  </si>
  <si>
    <t>Валюта, используемая для формирования цены контракта и расчетов с поставщиком (подрядчиком, исполнителем):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</si>
  <si>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контракта:</t>
  </si>
  <si>
    <t>Не устанавливается.</t>
  </si>
  <si>
    <t>Российский рубль.</t>
  </si>
  <si>
    <t>Поставка автомобильного бензина и дизельного топлива</t>
  </si>
  <si>
    <t>Ответственный за обоснование НМЦК:</t>
  </si>
  <si>
    <t>Обоснование невозможности применения методов, указанных в части 1 статьи 22 Закона № 44-ФЗ:</t>
  </si>
  <si>
    <t xml:space="preserve">Иной метод в соответствии с частью 12 статьи 22 Закона № 44-ФЗ.                                                                                                 </t>
  </si>
  <si>
    <t>Наименование товара (услуги)</t>
  </si>
  <si>
    <t>Дизельное топливо, л</t>
  </si>
  <si>
    <t>Бензин автомобильный марки АИ-92, л</t>
  </si>
  <si>
    <t>https://economy.gov.ru/material/file/b028b88a60e6ddf67e9fe9c07c4951f0/prognoz_socialno_ekonomicheskogo_razvitiya_rf_2025-2027.pdf</t>
  </si>
  <si>
    <t>Индекс потребительских цен (ИПЦ) на конец года, в % к декабрю</t>
  </si>
  <si>
    <t>Базовый</t>
  </si>
  <si>
    <t>Консервативный</t>
  </si>
  <si>
    <t>Основные показатели прогноза 
социально-экономического развития Российской Федерации (стр. 13)</t>
  </si>
  <si>
    <t>Наименование товара</t>
  </si>
  <si>
    <t>Расчет и обоснование начальной цены единиц товара</t>
  </si>
  <si>
    <t>Топливо дизельное летнее (розничная реализация)</t>
  </si>
  <si>
    <t>Расчет начальной суммы цен единиц товара (НСЦЕ товара):</t>
  </si>
  <si>
    <t>Начальная цена единиц (НЦЕ) товара</t>
  </si>
  <si>
    <t>Определить начальную цену единицы товара методами, перечисленными в части 1 статьи 22 Закона № 44-ФЗ, не представляется возможным, поскольку предметом настоящей закупки являются дизельное топливо и автомобильный бензин. В силу требований приказа Федеральной антимонопольной службы от 22.11.2024 г. № 894/24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топлива моторного, включая автомобильный и авиационный бензин" (далее - Приказ № 894/24), Заказчик в случае закупки вышеуказанного товара на топливораздаточных колонках посредством отгрузки в бак (емкость) автомобильного транспорта определяет начальную цену единицы товара в соответствии с требованиями Приказа № 894/24.</t>
  </si>
  <si>
    <t>Заказчик в данном расчете произвел индексацию с применением ИПЦ пропорционально количеству месяцев поставки закупаемого товара на основании пунктов 8 и 11 Порядка, утвержденного Приказом № 894/24.</t>
  </si>
  <si>
    <t xml:space="preserve"> Количество*</t>
  </si>
  <si>
    <t>Приведены во вкладке "Расчет НЦЕ товара", произведенный в соответствии с Порядком, утвержденным Приказом № 894/24</t>
  </si>
  <si>
    <t>*Будет определяться по потребности Заказчика с учетом отпускной цены поставщика за единицу поставляемого Товара в периоде поставки на момент осуществления заправки, не превышающей максимально допустимый размер цены за литр в пределах максимального значения цены контракта.</t>
  </si>
  <si>
    <t>Приложение № _ к Извещению о                                                                                                                                                                                                                                             проведении электронного аукциона</t>
  </si>
  <si>
    <t>НМЦК/Начальная сумма цен единиц товара (НСЦЕ), руб.</t>
  </si>
  <si>
    <t>Бензин автомобильный АИ-92 (розничная реализация)</t>
  </si>
  <si>
    <t>https://13.rosstat.gov.ru/storage/mediabank/%D0%A6%D0%B5%D0%BD%D1%8B%20%D0%B8%20%D0%B8%D0%BD%D0%B4%D0%B5%D1%81%D1%8B%20%D0%BF%D0%BE%D1%82%D1%80%D0%B5%D0%B1%D0%B8%D1%82%D0%B5%D0%BB%D1%8C%D1%81%D0%BA%D0%B8%D1%85%20%D1%86%D0%B5%D0%BD%20%D0%BD%D0%B0%20%D0%BE%D1%82%D0%B4%D0%B5%D0%BB%D1%8C%D0%BD%D1%8B%D0%B5%20%D1%82%D0%BE%D0%B2%D0%B0%D1%80%D1%8B%20%D0%B8%20%D1%83%D1%81%D0%BB%D1%83%D0%B3%D0%B8%20%D0%B2%20%D0%A0%D0%B5%D1%81%D0%BF%D1%83%D0%B1%D0%BB%D0%B8%D0%BA%D0%B5%20%D0%9C%D0%BE%D1%80%D0%B4%D0%BE%D0%B2%D0%B8%D1%8F%20%D0%BD%D0%B0%203%20%D1%84%D0%B5%D0%B2%D1%80%D0%B0%D0%BB%D1%8F%202025%20%D0%B3%D0%BE%D0%B4%D0%B0.docx</t>
  </si>
  <si>
    <t>Средние потребительские цены (тарифы) на отдельные товары и услуги по Республике Мордовия в 2025 году</t>
  </si>
  <si>
    <t>Цена за литр с учетом ИПЦ (2,25%)</t>
  </si>
  <si>
    <t>на 01 июня</t>
  </si>
  <si>
    <t>Прогноз социально-экономического развития Российской Федерации 
на 2026 год и на плановый период 2027 и 2028 годов</t>
  </si>
  <si>
    <t xml:space="preserve">(4,5%/12)*5 = </t>
  </si>
  <si>
    <t xml:space="preserve">Срок поставки товара: с 20.06.2026 г. по 01.12.2026 г. Поставка горюче-смазочных материалов Государственному заказчику осуществляется путем заправки автотранспорта по заборным ведомостям на автозаправочных станциях, расположенных на расстоянии , не превышающем 30 км от п. Парца (ФКУ КП-14   УФСИН России по РМ ) с момента заключения контракта до 01.12.2026 АЗС осуществляет отпуск ГСМ в круглосуточном режиме.                                                                                                                             . Поставляемое топливо должно соответствовать требованиям Технического регламента Таможенного союза "О требованиях к автомобильному и авиационному бензину, дизельному и судовому топливу, топливу для реактивных двигателей и мазуту" ТР ТС 013/2011, утвержденного Решением Таможенного союза от 18.10.2011 № 826. Подробное описание объекта закупки (техническое задание) приведено в Приложении № 1 к Извещению о проведении электронного аукциона. </t>
  </si>
  <si>
    <t>"____"__________2026 г.</t>
  </si>
  <si>
    <t>Средняя потребительская цена за литр на 02.07. 2026 г.</t>
  </si>
  <si>
    <t>ИПЦ 4,5% - определение пропорции в отношении 5 месяцев поставки товара (июнь- ноябрь 2026) с последней даты статистического наблюдения (08 июня 2026 г.)</t>
  </si>
  <si>
    <t>НМЦК/Начальная сумма цен единиц товара составляет 275 910,00 (Двести семьдесят пять тысяч девятьсот десять рублей 00 копеек. Учитывая объем финансового обеспечения, предусмотренный на данную закупку планом-графиком закупок товаров, работ, услуг на 2026 финансовый год и на плановый период 2027-2028 гг., Заказчик при осуществлении настоящей закупки устанавливает максимальное значение цены контракта в размере, равному объему финансового обеспечения - 275 910,00 (Двести семьдесят пять тысяч девятьсот десять) рублей 00 копеек.</t>
  </si>
  <si>
    <t>Дата подготовки обоснования НМЦК: 15 июня 2026 г.</t>
  </si>
  <si>
    <t>Заместитель начальника                    Э.Н. Анчин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</si>
</sst>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"/>
  </numFmts>
  <fonts count="14"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u/>
      <sz val="12"/>
      <color theme="10"/>
      <name val="Times New Roman"/>
      <family val="2"/>
      <charset val="204"/>
    </font>
    <font>
      <sz val="11"/>
      <color rgb="FF333333"/>
      <name val="Times New Roman"/>
      <family val="1"/>
      <charset val="204"/>
    </font>
    <font>
      <b/>
      <sz val="11"/>
      <color rgb="FF333333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2" fontId="1" fillId="0" borderId="0" xfId="0" applyNumberFormat="1" applyFont="1"/>
    <xf numFmtId="3" fontId="1" fillId="0" borderId="0" xfId="0" applyNumberFormat="1" applyFont="1"/>
    <xf numFmtId="0" fontId="4" fillId="0" borderId="0" xfId="0" applyFont="1" applyAlignment="1">
      <alignment wrapText="1"/>
    </xf>
    <xf numFmtId="0" fontId="8" fillId="0" borderId="13" xfId="0" applyFont="1" applyBorder="1" applyAlignment="1">
      <alignment horizontal="center" vertical="center" wrapText="1"/>
    </xf>
    <xf numFmtId="165" fontId="8" fillId="0" borderId="13" xfId="0" applyNumberFormat="1" applyFont="1" applyBorder="1" applyAlignment="1">
      <alignment horizontal="center" vertical="center" wrapText="1"/>
    </xf>
    <xf numFmtId="165" fontId="8" fillId="0" borderId="13" xfId="0" applyNumberFormat="1" applyFont="1" applyBorder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6" fillId="0" borderId="13" xfId="0" applyFont="1" applyBorder="1" applyAlignment="1">
      <alignment vertical="center"/>
    </xf>
    <xf numFmtId="2" fontId="6" fillId="0" borderId="13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2" fontId="6" fillId="3" borderId="13" xfId="0" applyNumberFormat="1" applyFont="1" applyFill="1" applyBorder="1" applyAlignment="1">
      <alignment horizontal="center" vertical="center"/>
    </xf>
    <xf numFmtId="2" fontId="11" fillId="0" borderId="0" xfId="0" applyNumberFormat="1" applyFont="1"/>
    <xf numFmtId="0" fontId="11" fillId="0" borderId="0" xfId="0" applyFont="1"/>
    <xf numFmtId="0" fontId="10" fillId="0" borderId="0" xfId="0" applyFont="1" applyAlignment="1">
      <alignment horizontal="center"/>
    </xf>
    <xf numFmtId="3" fontId="10" fillId="0" borderId="0" xfId="0" applyNumberFormat="1" applyFont="1" applyAlignment="1">
      <alignment horizontal="center"/>
    </xf>
    <xf numFmtId="0" fontId="10" fillId="0" borderId="5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0" fontId="11" fillId="0" borderId="14" xfId="0" applyFont="1" applyBorder="1" applyAlignment="1">
      <alignment horizontal="left" vertical="center" wrapText="1"/>
    </xf>
    <xf numFmtId="164" fontId="13" fillId="0" borderId="13" xfId="0" applyNumberFormat="1" applyFont="1" applyBorder="1" applyAlignment="1">
      <alignment horizontal="center" vertical="center"/>
    </xf>
    <xf numFmtId="3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horizontal="center" vertical="center" wrapText="1"/>
    </xf>
    <xf numFmtId="2" fontId="13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1" fillId="0" borderId="27" xfId="0" applyFont="1" applyBorder="1" applyAlignment="1">
      <alignment horizontal="left" vertical="center" wrapText="1"/>
    </xf>
    <xf numFmtId="4" fontId="9" fillId="2" borderId="26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 wrapText="1"/>
    </xf>
    <xf numFmtId="3" fontId="11" fillId="0" borderId="0" xfId="0" applyNumberFormat="1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justify" vertical="justify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right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3" fontId="11" fillId="0" borderId="9" xfId="0" applyNumberFormat="1" applyFont="1" applyFill="1" applyBorder="1" applyAlignment="1">
      <alignment horizontal="center" vertical="center" wrapText="1"/>
    </xf>
    <xf numFmtId="3" fontId="11" fillId="0" borderId="16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top"/>
    </xf>
    <xf numFmtId="0" fontId="11" fillId="0" borderId="6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justify" vertical="center" wrapText="1"/>
    </xf>
    <xf numFmtId="0" fontId="11" fillId="0" borderId="19" xfId="0" applyFont="1" applyBorder="1" applyAlignment="1">
      <alignment horizontal="justify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justify" vertical="justify" wrapText="1"/>
    </xf>
    <xf numFmtId="0" fontId="11" fillId="0" borderId="32" xfId="0" applyFont="1" applyBorder="1" applyAlignment="1">
      <alignment horizontal="justify" vertical="justify" wrapText="1"/>
    </xf>
    <xf numFmtId="0" fontId="11" fillId="0" borderId="30" xfId="0" applyFont="1" applyBorder="1" applyAlignment="1">
      <alignment horizontal="justify" vertical="justify" wrapText="1"/>
    </xf>
    <xf numFmtId="0" fontId="9" fillId="2" borderId="23" xfId="0" applyFont="1" applyFill="1" applyBorder="1" applyAlignment="1">
      <alignment horizontal="right" vertical="center" wrapText="1"/>
    </xf>
    <xf numFmtId="0" fontId="9" fillId="2" borderId="24" xfId="0" applyFont="1" applyFill="1" applyBorder="1" applyAlignment="1">
      <alignment horizontal="right" vertical="center" wrapText="1"/>
    </xf>
    <xf numFmtId="0" fontId="9" fillId="2" borderId="25" xfId="0" applyFont="1" applyFill="1" applyBorder="1" applyAlignment="1">
      <alignment horizontal="right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1" fillId="0" borderId="13" xfId="0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9" fillId="0" borderId="10" xfId="0" applyFont="1" applyFill="1" applyBorder="1" applyAlignment="1">
      <alignment horizontal="justify" vertical="justify" wrapText="1"/>
    </xf>
    <xf numFmtId="0" fontId="9" fillId="0" borderId="11" xfId="0" applyFont="1" applyFill="1" applyBorder="1" applyAlignment="1">
      <alignment horizontal="justify" vertical="justify" wrapText="1"/>
    </xf>
    <xf numFmtId="0" fontId="9" fillId="0" borderId="12" xfId="0" applyFont="1" applyFill="1" applyBorder="1" applyAlignment="1">
      <alignment horizontal="justify" vertical="justify" wrapText="1"/>
    </xf>
    <xf numFmtId="4" fontId="13" fillId="0" borderId="19" xfId="0" applyNumberFormat="1" applyFont="1" applyBorder="1" applyAlignment="1">
      <alignment horizontal="center" vertical="center" wrapText="1"/>
    </xf>
    <xf numFmtId="4" fontId="13" fillId="0" borderId="3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justify" wrapText="1"/>
    </xf>
    <xf numFmtId="0" fontId="3" fillId="0" borderId="0" xfId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3" fillId="0" borderId="0" xfId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9" fillId="0" borderId="0" xfId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6" fillId="0" borderId="13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58.rosstat.gov.ru/storage/mediabank/%D0%A6%D0%B5%D0%BD%D1%8B%20%D0%BD%D0%B5%D0%B4%D0%B5%D0%BB%D1%8F(1).xlsx" TargetMode="External"/><Relationship Id="rId1" Type="http://schemas.openxmlformats.org/officeDocument/2006/relationships/hyperlink" Target="https://economy.gov.ru/material/file/b028b88a60e6ddf67e9fe9c07c4951f0/prognoz_socialno_ekonomicheskogo_razvitiya_rf_2025-20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zoomScaleSheetLayoutView="100" workbookViewId="0">
      <selection activeCell="B15" sqref="B15"/>
    </sheetView>
  </sheetViews>
  <sheetFormatPr defaultColWidth="9.109375" defaultRowHeight="13.2"/>
  <cols>
    <col min="1" max="1" width="29.44140625" style="1" customWidth="1"/>
    <col min="2" max="2" width="20" style="3" customWidth="1"/>
    <col min="3" max="3" width="18.88671875" style="3" customWidth="1"/>
    <col min="4" max="4" width="18.44140625" style="1" customWidth="1"/>
    <col min="5" max="5" width="27.5546875" style="1" customWidth="1"/>
    <col min="6" max="6" width="9.109375" style="2"/>
    <col min="7" max="7" width="9.109375" style="1"/>
    <col min="8" max="8" width="21.109375" style="1" customWidth="1"/>
    <col min="9" max="16384" width="9.109375" style="1"/>
  </cols>
  <sheetData>
    <row r="1" spans="1:6" ht="40.65" customHeight="1">
      <c r="A1" s="45" t="s">
        <v>33</v>
      </c>
      <c r="B1" s="45"/>
      <c r="C1" s="45"/>
      <c r="D1" s="45"/>
      <c r="E1" s="45"/>
    </row>
    <row r="2" spans="1:6" s="23" customFormat="1" ht="13.8">
      <c r="A2" s="53" t="s">
        <v>1</v>
      </c>
      <c r="B2" s="53"/>
      <c r="C2" s="53"/>
      <c r="D2" s="53"/>
      <c r="E2" s="53"/>
      <c r="F2" s="22"/>
    </row>
    <row r="3" spans="1:6" s="23" customFormat="1" ht="13.35" customHeight="1">
      <c r="A3" s="24"/>
      <c r="B3" s="25"/>
      <c r="C3" s="25"/>
      <c r="D3" s="24"/>
      <c r="E3" s="24"/>
      <c r="F3" s="22"/>
    </row>
    <row r="4" spans="1:6" s="23" customFormat="1" ht="16.350000000000001" customHeight="1">
      <c r="A4" s="56" t="s">
        <v>11</v>
      </c>
      <c r="B4" s="56"/>
      <c r="C4" s="56"/>
      <c r="D4" s="56"/>
      <c r="E4" s="56"/>
      <c r="F4" s="22"/>
    </row>
    <row r="5" spans="1:6" s="23" customFormat="1" ht="14.4" customHeight="1" thickBot="1">
      <c r="A5" s="57" t="s">
        <v>2</v>
      </c>
      <c r="B5" s="57"/>
      <c r="C5" s="57"/>
      <c r="D5" s="57"/>
      <c r="E5" s="57"/>
      <c r="F5" s="22"/>
    </row>
    <row r="6" spans="1:6" s="23" customFormat="1" ht="195.75" customHeight="1">
      <c r="A6" s="26" t="s">
        <v>0</v>
      </c>
      <c r="B6" s="58" t="s">
        <v>42</v>
      </c>
      <c r="C6" s="58"/>
      <c r="D6" s="58"/>
      <c r="E6" s="59"/>
      <c r="F6" s="22"/>
    </row>
    <row r="7" spans="1:6" s="23" customFormat="1" ht="60.6" customHeight="1">
      <c r="A7" s="27" t="s">
        <v>7</v>
      </c>
      <c r="B7" s="62" t="s">
        <v>10</v>
      </c>
      <c r="C7" s="63"/>
      <c r="D7" s="63"/>
      <c r="E7" s="64"/>
      <c r="F7" s="22"/>
    </row>
    <row r="8" spans="1:6" s="23" customFormat="1" ht="110.4" customHeight="1">
      <c r="A8" s="27" t="s">
        <v>8</v>
      </c>
      <c r="B8" s="62" t="s">
        <v>9</v>
      </c>
      <c r="C8" s="63"/>
      <c r="D8" s="63"/>
      <c r="E8" s="64"/>
      <c r="F8" s="22"/>
    </row>
    <row r="9" spans="1:6" s="23" customFormat="1" ht="44.4" customHeight="1">
      <c r="A9" s="28" t="s">
        <v>4</v>
      </c>
      <c r="B9" s="60" t="s">
        <v>14</v>
      </c>
      <c r="C9" s="60"/>
      <c r="D9" s="60"/>
      <c r="E9" s="61"/>
      <c r="F9" s="22"/>
    </row>
    <row r="10" spans="1:6" s="23" customFormat="1" ht="163.35" customHeight="1" thickBot="1">
      <c r="A10" s="29" t="s">
        <v>13</v>
      </c>
      <c r="B10" s="68" t="s">
        <v>28</v>
      </c>
      <c r="C10" s="69"/>
      <c r="D10" s="69"/>
      <c r="E10" s="70"/>
      <c r="F10" s="22"/>
    </row>
    <row r="11" spans="1:6" s="23" customFormat="1" ht="20.399999999999999" customHeight="1" thickBot="1">
      <c r="A11" s="50" t="s">
        <v>26</v>
      </c>
      <c r="B11" s="51"/>
      <c r="C11" s="51"/>
      <c r="D11" s="51"/>
      <c r="E11" s="52"/>
      <c r="F11" s="22"/>
    </row>
    <row r="12" spans="1:6" s="23" customFormat="1" ht="30.6" customHeight="1">
      <c r="A12" s="48" t="s">
        <v>3</v>
      </c>
      <c r="B12" s="54" t="s">
        <v>30</v>
      </c>
      <c r="C12" s="74" t="s">
        <v>6</v>
      </c>
      <c r="D12" s="46" t="s">
        <v>27</v>
      </c>
      <c r="E12" s="66" t="s">
        <v>24</v>
      </c>
      <c r="F12" s="22"/>
    </row>
    <row r="13" spans="1:6" s="23" customFormat="1" ht="13.35" customHeight="1">
      <c r="A13" s="49"/>
      <c r="B13" s="55"/>
      <c r="C13" s="75"/>
      <c r="D13" s="47"/>
      <c r="E13" s="67"/>
      <c r="F13" s="22"/>
    </row>
    <row r="14" spans="1:6" s="35" customFormat="1" ht="39.9" customHeight="1">
      <c r="A14" s="30" t="s">
        <v>25</v>
      </c>
      <c r="B14" s="31">
        <v>1000</v>
      </c>
      <c r="C14" s="32" t="s">
        <v>5</v>
      </c>
      <c r="D14" s="33">
        <v>78.540000000000006</v>
      </c>
      <c r="E14" s="82" t="s">
        <v>31</v>
      </c>
      <c r="F14" s="34"/>
    </row>
    <row r="15" spans="1:6" s="35" customFormat="1" ht="39.9" customHeight="1" thickBot="1">
      <c r="A15" s="36" t="s">
        <v>35</v>
      </c>
      <c r="B15" s="31">
        <v>3000</v>
      </c>
      <c r="C15" s="32" t="s">
        <v>5</v>
      </c>
      <c r="D15" s="33">
        <v>65.790000000000006</v>
      </c>
      <c r="E15" s="83"/>
      <c r="F15" s="34"/>
    </row>
    <row r="16" spans="1:6" s="35" customFormat="1" ht="29.25" customHeight="1" thickBot="1">
      <c r="A16" s="71" t="s">
        <v>34</v>
      </c>
      <c r="B16" s="72"/>
      <c r="C16" s="72"/>
      <c r="D16" s="73"/>
      <c r="E16" s="37" t="e">
        <f>(B14*D14)+(B15*D15)+(#REF!*#REF!)</f>
        <v>#REF!</v>
      </c>
      <c r="F16" s="34"/>
    </row>
    <row r="17" spans="1:6" s="35" customFormat="1" ht="99" customHeight="1" thickBot="1">
      <c r="A17" s="79" t="s">
        <v>46</v>
      </c>
      <c r="B17" s="80"/>
      <c r="C17" s="80"/>
      <c r="D17" s="80"/>
      <c r="E17" s="81"/>
      <c r="F17" s="34"/>
    </row>
    <row r="18" spans="1:6" s="23" customFormat="1" ht="15.6" customHeight="1" thickBot="1">
      <c r="A18" s="76" t="s">
        <v>47</v>
      </c>
      <c r="B18" s="77"/>
      <c r="C18" s="77"/>
      <c r="D18" s="77"/>
      <c r="E18" s="78"/>
      <c r="F18" s="22"/>
    </row>
    <row r="19" spans="1:6" s="23" customFormat="1" ht="15.6" customHeight="1">
      <c r="A19" s="38"/>
      <c r="B19" s="38"/>
      <c r="C19" s="38"/>
      <c r="D19" s="38"/>
      <c r="E19" s="38"/>
      <c r="F19" s="22"/>
    </row>
    <row r="20" spans="1:6" s="23" customFormat="1" ht="41.4" customHeight="1">
      <c r="A20" s="42" t="s">
        <v>32</v>
      </c>
      <c r="B20" s="42"/>
      <c r="C20" s="42"/>
      <c r="D20" s="42"/>
      <c r="E20" s="42"/>
      <c r="F20" s="22"/>
    </row>
    <row r="21" spans="1:6" s="23" customFormat="1" ht="13.5" customHeight="1">
      <c r="A21" s="39"/>
      <c r="B21" s="40"/>
      <c r="C21" s="40"/>
      <c r="D21" s="39"/>
      <c r="E21" s="39"/>
      <c r="F21" s="22"/>
    </row>
    <row r="22" spans="1:6" s="23" customFormat="1" ht="13.65" customHeight="1">
      <c r="A22" s="65" t="s">
        <v>12</v>
      </c>
      <c r="B22" s="65"/>
      <c r="C22" s="39"/>
      <c r="D22" s="39"/>
      <c r="E22" s="41"/>
      <c r="F22" s="22"/>
    </row>
    <row r="23" spans="1:6" s="23" customFormat="1" ht="27" customHeight="1">
      <c r="A23" s="43" t="s">
        <v>48</v>
      </c>
      <c r="B23" s="43"/>
      <c r="C23" s="44" t="s">
        <v>43</v>
      </c>
      <c r="D23" s="44"/>
      <c r="F23" s="22"/>
    </row>
    <row r="30" spans="1:6" ht="14.4" customHeight="1"/>
  </sheetData>
  <sheetProtection selectLockedCells="1" selectUnlockedCells="1"/>
  <mergeCells count="23">
    <mergeCell ref="E12:E13"/>
    <mergeCell ref="B10:E10"/>
    <mergeCell ref="A16:D16"/>
    <mergeCell ref="C12:C13"/>
    <mergeCell ref="A18:E18"/>
    <mergeCell ref="A17:E17"/>
    <mergeCell ref="E14:E15"/>
    <mergeCell ref="A20:E20"/>
    <mergeCell ref="A23:B23"/>
    <mergeCell ref="C23:D23"/>
    <mergeCell ref="A1:E1"/>
    <mergeCell ref="D12:D13"/>
    <mergeCell ref="A12:A13"/>
    <mergeCell ref="A11:E11"/>
    <mergeCell ref="A2:E2"/>
    <mergeCell ref="B12:B13"/>
    <mergeCell ref="A4:E4"/>
    <mergeCell ref="A5:E5"/>
    <mergeCell ref="B6:E6"/>
    <mergeCell ref="B9:E9"/>
    <mergeCell ref="B7:E7"/>
    <mergeCell ref="B8:E8"/>
    <mergeCell ref="A22:B22"/>
  </mergeCells>
  <phoneticPr fontId="2" type="noConversion"/>
  <printOptions horizontalCentered="1"/>
  <pageMargins left="0.5" right="0" top="0.43307086614173229" bottom="0.15748031496062992" header="0.11811023622047245" footer="0.11811023622047245"/>
  <pageSetup paperSize="9" scale="77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1"/>
  <sheetViews>
    <sheetView topLeftCell="A4" workbookViewId="0">
      <selection activeCell="C18" sqref="C18"/>
    </sheetView>
  </sheetViews>
  <sheetFormatPr defaultRowHeight="14.4"/>
  <cols>
    <col min="1" max="1" width="41.88671875" customWidth="1"/>
    <col min="2" max="3" width="16.44140625" customWidth="1"/>
    <col min="4" max="5" width="14.109375" customWidth="1"/>
  </cols>
  <sheetData>
    <row r="1" spans="1:6">
      <c r="A1" s="84" t="s">
        <v>24</v>
      </c>
      <c r="B1" s="84"/>
      <c r="C1" s="84"/>
      <c r="D1" s="84"/>
      <c r="E1" s="84"/>
      <c r="F1" s="84"/>
    </row>
    <row r="2" spans="1:6" ht="26.1" customHeight="1">
      <c r="A2" s="86" t="s">
        <v>36</v>
      </c>
      <c r="B2" s="87"/>
      <c r="C2" s="87"/>
      <c r="D2" s="87"/>
      <c r="E2" s="87"/>
      <c r="F2" s="87"/>
    </row>
    <row r="3" spans="1:6" ht="24.6" customHeight="1">
      <c r="A3" s="93" t="s">
        <v>37</v>
      </c>
      <c r="B3" s="93"/>
      <c r="C3" s="93"/>
      <c r="D3" s="93"/>
      <c r="E3" s="93"/>
      <c r="F3" s="93"/>
    </row>
    <row r="4" spans="1:6">
      <c r="A4" s="5" t="s">
        <v>15</v>
      </c>
      <c r="B4" s="6"/>
      <c r="C4" s="6"/>
      <c r="D4" s="6"/>
      <c r="E4" s="7" t="s">
        <v>39</v>
      </c>
      <c r="F4" s="8"/>
    </row>
    <row r="5" spans="1:6">
      <c r="A5" s="9" t="s">
        <v>16</v>
      </c>
      <c r="B5" s="10"/>
      <c r="C5" s="10"/>
      <c r="D5" s="10"/>
      <c r="E5" s="21">
        <v>77.09</v>
      </c>
      <c r="F5" s="8"/>
    </row>
    <row r="6" spans="1:6">
      <c r="A6" s="9" t="s">
        <v>17</v>
      </c>
      <c r="B6" s="10"/>
      <c r="C6" s="10"/>
      <c r="D6" s="10"/>
      <c r="E6" s="21">
        <v>64.58</v>
      </c>
      <c r="F6" s="8"/>
    </row>
    <row r="7" spans="1:6">
      <c r="A7" s="11"/>
      <c r="B7" s="12"/>
      <c r="C7" s="12"/>
      <c r="D7" s="12"/>
      <c r="E7" s="8"/>
      <c r="F7" s="8"/>
    </row>
    <row r="8" spans="1:6" ht="27" customHeight="1">
      <c r="A8" s="88" t="s">
        <v>18</v>
      </c>
      <c r="B8" s="89"/>
      <c r="C8" s="89"/>
      <c r="D8" s="89"/>
      <c r="E8" s="89"/>
      <c r="F8" s="89"/>
    </row>
    <row r="9" spans="1:6" ht="33" customHeight="1">
      <c r="A9" s="90" t="s">
        <v>40</v>
      </c>
      <c r="B9" s="90"/>
      <c r="C9" s="90"/>
      <c r="D9" s="90"/>
      <c r="E9" s="90"/>
      <c r="F9" s="90"/>
    </row>
    <row r="10" spans="1:6" ht="32.4" customHeight="1">
      <c r="A10" s="91" t="s">
        <v>22</v>
      </c>
      <c r="B10" s="84"/>
      <c r="C10" s="84"/>
      <c r="D10" s="84"/>
      <c r="E10" s="84"/>
      <c r="F10" s="84"/>
    </row>
    <row r="11" spans="1:6" ht="38.4" customHeight="1">
      <c r="A11" s="13" t="s">
        <v>19</v>
      </c>
      <c r="B11" s="14">
        <v>2023</v>
      </c>
      <c r="C11" s="14">
        <v>2024</v>
      </c>
      <c r="D11" s="14">
        <v>2026</v>
      </c>
      <c r="E11" s="14">
        <v>2027</v>
      </c>
      <c r="F11" s="14">
        <v>2028</v>
      </c>
    </row>
    <row r="12" spans="1:6">
      <c r="A12" s="9" t="s">
        <v>20</v>
      </c>
      <c r="B12" s="92">
        <v>7.4</v>
      </c>
      <c r="C12" s="15">
        <v>7.3</v>
      </c>
      <c r="D12" s="16">
        <v>4.5</v>
      </c>
      <c r="E12" s="15">
        <v>4</v>
      </c>
      <c r="F12" s="15">
        <v>4</v>
      </c>
    </row>
    <row r="13" spans="1:6">
      <c r="A13" s="9" t="s">
        <v>21</v>
      </c>
      <c r="B13" s="92"/>
      <c r="C13" s="15">
        <v>7.3</v>
      </c>
      <c r="D13" s="15">
        <v>3.7</v>
      </c>
      <c r="E13" s="15">
        <v>4.4000000000000004</v>
      </c>
      <c r="F13" s="15">
        <v>5.4</v>
      </c>
    </row>
    <row r="14" spans="1:6">
      <c r="A14" s="11"/>
      <c r="B14" s="12"/>
      <c r="C14" s="12"/>
      <c r="D14" s="12"/>
      <c r="E14" s="8"/>
      <c r="F14" s="8"/>
    </row>
    <row r="15" spans="1:6">
      <c r="A15" s="11"/>
      <c r="B15" s="12"/>
      <c r="C15" s="12"/>
      <c r="D15" s="12"/>
      <c r="E15" s="8"/>
      <c r="F15" s="8"/>
    </row>
    <row r="16" spans="1:6" ht="56.4" customHeight="1">
      <c r="A16" s="4" t="s">
        <v>45</v>
      </c>
      <c r="B16" s="17" t="s">
        <v>41</v>
      </c>
      <c r="C16" s="18">
        <f>(D12/12)*5</f>
        <v>1.88</v>
      </c>
      <c r="D16" s="12"/>
      <c r="E16" s="8"/>
      <c r="F16" s="8"/>
    </row>
    <row r="17" spans="1:6" ht="55.2">
      <c r="A17" s="5" t="s">
        <v>23</v>
      </c>
      <c r="B17" s="6" t="s">
        <v>44</v>
      </c>
      <c r="C17" s="5" t="s">
        <v>38</v>
      </c>
      <c r="D17" s="12"/>
      <c r="E17" s="8"/>
      <c r="F17" s="19"/>
    </row>
    <row r="18" spans="1:6">
      <c r="A18" s="9" t="s">
        <v>16</v>
      </c>
      <c r="B18" s="10">
        <f>E5</f>
        <v>77.09</v>
      </c>
      <c r="C18" s="10">
        <f>((B18/100)*C16)+B18</f>
        <v>78.540000000000006</v>
      </c>
      <c r="D18" s="20"/>
      <c r="E18" s="20"/>
      <c r="F18" s="11"/>
    </row>
    <row r="19" spans="1:6">
      <c r="A19" s="9" t="s">
        <v>17</v>
      </c>
      <c r="B19" s="10">
        <f>E6</f>
        <v>64.58</v>
      </c>
      <c r="C19" s="10">
        <f>((B19/100)*C16)+B19</f>
        <v>65.790000000000006</v>
      </c>
      <c r="D19" s="12"/>
      <c r="E19" s="8"/>
      <c r="F19" s="11"/>
    </row>
    <row r="20" spans="1:6">
      <c r="A20" s="11"/>
      <c r="B20" s="12"/>
      <c r="C20" s="12"/>
      <c r="D20" s="12"/>
      <c r="E20" s="8"/>
      <c r="F20" s="8"/>
    </row>
    <row r="21" spans="1:6" ht="34.5" customHeight="1">
      <c r="A21" s="85" t="s">
        <v>29</v>
      </c>
      <c r="B21" s="85"/>
      <c r="C21" s="85"/>
      <c r="D21" s="85"/>
      <c r="E21" s="85"/>
      <c r="F21" s="85"/>
    </row>
  </sheetData>
  <mergeCells count="8">
    <mergeCell ref="A1:F1"/>
    <mergeCell ref="A21:F21"/>
    <mergeCell ref="A2:F2"/>
    <mergeCell ref="A8:F8"/>
    <mergeCell ref="A9:F9"/>
    <mergeCell ref="A10:F10"/>
    <mergeCell ref="B12:B13"/>
    <mergeCell ref="A3:F3"/>
  </mergeCells>
  <hyperlinks>
    <hyperlink ref="A8" r:id="rId1"/>
    <hyperlink ref="A2" r:id="rId2" display="https://58.rosstat.gov.ru/storage/mediabank/%D0%A6%D0%B5%D0%BD%D1%8B%20%D0%BD%D0%B5%D0%B4%D0%B5%D0%BB%D1%8F(1).xlsx"/>
  </hyperlinks>
  <pageMargins left="0.57999999999999996" right="0.26" top="0.75" bottom="0.75" header="0.3" footer="0.3"/>
  <pageSetup paperSize="9" scale="83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Расчет НСЦЕ товара</vt:lpstr>
      <vt:lpstr>Расчет НЦЕ товара</vt:lpstr>
      <vt:lpstr>'Расчет НСЦЕ товара'!Область_печати</vt:lpstr>
      <vt:lpstr>'Расчет НЦЕ товара'!Область_печати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Боград О.Е.</dc:creator>
  <cp:lastModifiedBy>ИК-5</cp:lastModifiedBy>
  <cp:lastPrinted>2025-02-04T02:11:01Z</cp:lastPrinted>
  <dcterms:created xsi:type="dcterms:W3CDTF">2014-02-03T17:42:58Z</dcterms:created>
  <dcterms:modified xsi:type="dcterms:W3CDTF">2026-06-15T10:03:31Z</dcterms:modified>
</cp:coreProperties>
</file>