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24240" windowHeight="12900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обосн!$A$7:$P$12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8" l="1"/>
  <c r="K10" i="8"/>
  <c r="L10" i="8" s="1"/>
  <c r="M10" i="8"/>
  <c r="N10" i="8" s="1"/>
  <c r="O10" i="8" s="1"/>
  <c r="P10" i="8" s="1"/>
  <c r="J9" i="8" l="1"/>
  <c r="K9" i="8"/>
  <c r="M9" i="8"/>
  <c r="N9" i="8" s="1"/>
  <c r="L9" i="8" l="1"/>
  <c r="C99" i="10"/>
  <c r="A99" i="10"/>
  <c r="O9" i="8" l="1"/>
  <c r="P9" i="8" s="1"/>
  <c r="P11" i="8" l="1"/>
  <c r="L10" i="9"/>
  <c r="M10" i="9" s="1"/>
  <c r="N10" i="9" s="1"/>
  <c r="O10" i="9" s="1"/>
  <c r="J10" i="9"/>
  <c r="I10" i="9"/>
  <c r="L9" i="9"/>
  <c r="M9" i="9" s="1"/>
  <c r="N9" i="9" s="1"/>
  <c r="O9" i="9" s="1"/>
  <c r="J9" i="9"/>
  <c r="I9" i="9"/>
  <c r="O11" i="9" l="1"/>
  <c r="I12" i="9" s="1"/>
  <c r="K10" i="9"/>
  <c r="K9" i="9"/>
  <c r="J12" i="8" l="1"/>
</calcChain>
</file>

<file path=xl/sharedStrings.xml><?xml version="1.0" encoding="utf-8"?>
<sst xmlns="http://schemas.openxmlformats.org/spreadsheetml/2006/main" count="65" uniqueCount="45">
  <si>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</si>
  <si>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</si>
  <si>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</si>
  <si>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</si>
  <si>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</si>
  <si>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</si>
  <si>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</si>
  <si>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</si>
  <si>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</si>
  <si>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</si>
  <si>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</si>
  <si>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</si>
  <si>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</si>
  <si>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</si>
  <si>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</si>
  <si>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</si>
  <si>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</si>
  <si>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</si>
  <si>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</si>
  <si>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</si>
  <si>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</si>
  <si>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</si>
  <si>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</si>
  <si>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</si>
  <si>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Итого</t>
  </si>
  <si>
    <t>Начальник отдела закупок_______________________К.А. Полякова</t>
  </si>
  <si>
    <t xml:space="preserve">Твердотельный накопитель </t>
  </si>
  <si>
    <t>Жесткий диск</t>
  </si>
  <si>
    <t xml:space="preserve">Ценовое предложение                                                          Вход. 48 от 16.11.2020 г. </t>
  </si>
  <si>
    <t xml:space="preserve">Ценовое предложение                                                          Вход. 49 от 16.11.2020 г. </t>
  </si>
  <si>
    <t xml:space="preserve">Ценовое предложение                                                          Вход. 50 от 16.11.2020 г. </t>
  </si>
  <si>
    <t>Обоснование начальной (максимальной) цены контракта
Поставка периферийного оборудования</t>
  </si>
  <si>
    <t>единица измерения</t>
  </si>
  <si>
    <t>Ведущий специалист по закупкам Контрактной службы_______________________Е.М. Макеева</t>
  </si>
  <si>
    <t>Ценовое предложение                                                                                                        Вход. № 1213от 02.07.2026</t>
  </si>
  <si>
    <t>Ценовое предложение                                                                                                        Вход. №1214 от 02.07.2026</t>
  </si>
  <si>
    <t>Ценовое предложение                                                                                                        Вход. № 1224 от 13.07.2026</t>
  </si>
  <si>
    <t>шт</t>
  </si>
  <si>
    <r>
      <t xml:space="preserve">Средняя арифметическая цена за единицу     </t>
    </r>
    <r>
      <rPr>
        <b/>
        <i/>
        <sz val="10"/>
        <color theme="0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</si>
  <si>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color theme="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</si>
  <si>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theme="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theme="0"/>
        <rFont val="Times New Roman"/>
        <family val="1"/>
        <charset val="204"/>
      </rPr>
      <t>ц</t>
    </r>
    <r>
      <rPr>
        <i/>
        <vertAlign val="subscript"/>
        <sz val="10"/>
        <color theme="0"/>
        <rFont val="Times New Roman"/>
        <family val="1"/>
        <charset val="204"/>
      </rPr>
      <t>i</t>
    </r>
    <r>
      <rPr>
        <sz val="10"/>
        <color theme="0"/>
        <rFont val="Times New Roman"/>
        <family val="1"/>
        <charset val="204"/>
      </rPr>
      <t>- цена единицы)</t>
    </r>
  </si>
  <si>
    <t>уп</t>
  </si>
  <si>
    <t xml:space="preserve">Алюминиевые (стандартные) столики,Каждый столик представляет собой небольшой круглый диск из алюминиевого сплава, оснащённый тонкой ножкой для установки в соответствующее отверстие на подставке микроскопа Диаметром 25 мм
Высота: около 9 мм (высота ножки — примерно 9 мм).
Материал: алюминиевый сплав
</t>
  </si>
  <si>
    <t>Двухсторонние электропроводящие углеродные диски повышенной чистоты диаметром 12 мм, 100 шт./уп Двусторонние диски диаметром 12 мм. Их основа — углерод высокой степени очистки, а на обе стороны нанесён клей высокой чистоты.  Рабочая температура: от –20 °C до +100 °C.</t>
  </si>
  <si>
    <t>Обоснование начальной (максимальной) цены контракта
Поставка расходных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</si>
</sst>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vertAlign val="subscript"/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2" fillId="5" borderId="10" xfId="0" applyFont="1" applyFill="1" applyBorder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distributed" vertical="top" wrapText="1" justifyLastLine="1"/>
    </xf>
    <xf numFmtId="0" fontId="4" fillId="0" borderId="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distributed" vertical="top" wrapText="1" justifyLastLine="1"/>
    </xf>
    <xf numFmtId="0" fontId="2" fillId="4" borderId="2" xfId="0" applyFont="1" applyFill="1" applyBorder="1" applyAlignment="1">
      <alignment horizontal="distributed" vertical="top" wrapText="1" justifyLastLine="1"/>
    </xf>
    <xf numFmtId="0" fontId="2" fillId="0" borderId="1" xfId="0" applyFont="1" applyBorder="1"/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6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9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textRotation="90" wrapText="1"/>
    </xf>
    <xf numFmtId="0" fontId="16" fillId="3" borderId="5" xfId="0" applyFont="1" applyFill="1" applyBorder="1" applyAlignment="1">
      <alignment horizontal="center" vertical="center" textRotation="90" wrapText="1"/>
    </xf>
    <xf numFmtId="0" fontId="2" fillId="5" borderId="0" xfId="0" applyFont="1" applyFill="1" applyBorder="1"/>
    <xf numFmtId="4" fontId="2" fillId="5" borderId="0" xfId="0" applyNumberFormat="1" applyFont="1" applyFill="1" applyBorder="1"/>
    <xf numFmtId="0" fontId="17" fillId="0" borderId="0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vertical="top" wrapText="1"/>
    </xf>
    <xf numFmtId="0" fontId="19" fillId="5" borderId="10" xfId="0" applyFont="1" applyFill="1" applyBorder="1" applyAlignment="1">
      <alignment horizontal="distributed" vertical="top" wrapText="1" justifyLastLine="1"/>
    </xf>
    <xf numFmtId="0" fontId="19" fillId="4" borderId="1" xfId="0" applyFont="1" applyFill="1" applyBorder="1" applyAlignment="1">
      <alignment horizontal="distributed" vertical="top" wrapText="1" justifyLastLine="1"/>
    </xf>
    <xf numFmtId="1" fontId="19" fillId="5" borderId="1" xfId="0" applyNumberFormat="1" applyFont="1" applyFill="1" applyBorder="1" applyAlignment="1">
      <alignment horizontal="distributed" vertical="top" wrapText="1" justifyLastLine="1"/>
    </xf>
    <xf numFmtId="164" fontId="19" fillId="5" borderId="1" xfId="0" applyNumberFormat="1" applyFont="1" applyFill="1" applyBorder="1" applyAlignment="1">
      <alignment horizontal="distributed" vertical="top" wrapText="1" justifyLastLine="1"/>
    </xf>
    <xf numFmtId="0" fontId="19" fillId="5" borderId="1" xfId="0" applyFont="1" applyFill="1" applyBorder="1" applyAlignment="1">
      <alignment horizontal="distributed" vertical="top" justifyLastLine="1"/>
    </xf>
    <xf numFmtId="10" fontId="19" fillId="5" borderId="1" xfId="0" applyNumberFormat="1" applyFont="1" applyFill="1" applyBorder="1" applyAlignment="1">
      <alignment horizontal="distributed" vertical="top" justifyLastLine="1"/>
    </xf>
    <xf numFmtId="2" fontId="19" fillId="5" borderId="1" xfId="0" applyNumberFormat="1" applyFont="1" applyFill="1" applyBorder="1" applyAlignment="1">
      <alignment horizontal="distributed" vertical="top" wrapText="1" justifyLastLine="1"/>
    </xf>
    <xf numFmtId="165" fontId="19" fillId="5" borderId="1" xfId="0" applyNumberFormat="1" applyFont="1" applyFill="1" applyBorder="1" applyAlignment="1">
      <alignment horizontal="distributed" vertical="top" wrapText="1" justifyLastLine="1"/>
    </xf>
    <xf numFmtId="4" fontId="19" fillId="5" borderId="1" xfId="0" applyNumberFormat="1" applyFont="1" applyFill="1" applyBorder="1" applyAlignment="1">
      <alignment horizontal="center" vertical="top" wrapText="1" justifyLastLine="1"/>
    </xf>
    <xf numFmtId="4" fontId="19" fillId="5" borderId="11" xfId="0" applyNumberFormat="1" applyFont="1" applyFill="1" applyBorder="1" applyAlignment="1">
      <alignment horizontal="center" vertical="top" wrapText="1" justifyLastLine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2" fontId="23" fillId="0" borderId="0" xfId="0" applyNumberFormat="1" applyFont="1" applyBorder="1" applyAlignment="1">
      <alignment horizontal="center" vertical="center" wrapText="1"/>
    </xf>
    <xf numFmtId="1" fontId="23" fillId="0" borderId="0" xfId="0" applyNumberFormat="1" applyFont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10" fontId="23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2" fontId="24" fillId="0" borderId="0" xfId="0" applyNumberFormat="1" applyFont="1" applyAlignment="1">
      <alignment vertical="center"/>
    </xf>
    <xf numFmtId="0" fontId="24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2" fontId="18" fillId="0" borderId="0" xfId="0" applyNumberFormat="1" applyFont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3" fillId="0" borderId="0" xfId="0" applyFont="1"/>
    <xf numFmtId="0" fontId="23" fillId="0" borderId="0" xfId="0" applyFont="1" applyBorder="1"/>
    <xf numFmtId="0" fontId="19" fillId="0" borderId="0" xfId="0" applyFont="1"/>
    <xf numFmtId="0" fontId="18" fillId="4" borderId="5" xfId="0" applyFont="1" applyFill="1" applyBorder="1" applyAlignment="1">
      <alignment horizontal="center" vertical="center" textRotation="90" wrapText="1"/>
    </xf>
    <xf numFmtId="0" fontId="18" fillId="5" borderId="5" xfId="0" applyFont="1" applyFill="1" applyBorder="1" applyAlignment="1">
      <alignment horizontal="center" vertical="center" textRotation="90" wrapText="1"/>
    </xf>
    <xf numFmtId="0" fontId="18" fillId="5" borderId="4" xfId="0" applyFont="1" applyFill="1" applyBorder="1" applyAlignment="1">
      <alignment horizontal="center" vertical="center" textRotation="90" wrapText="1"/>
    </xf>
    <xf numFmtId="0" fontId="18" fillId="5" borderId="5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" fillId="5" borderId="17" xfId="0" applyFont="1" applyFill="1" applyBorder="1" applyAlignment="1">
      <alignment horizontal="distributed" vertical="center" wrapText="1" justifyLastLine="1"/>
    </xf>
    <xf numFmtId="1" fontId="2" fillId="5" borderId="1" xfId="0" applyNumberFormat="1" applyFont="1" applyFill="1" applyBorder="1" applyAlignment="1">
      <alignment horizontal="distributed" vertical="center" wrapText="1" justifyLastLine="1"/>
    </xf>
    <xf numFmtId="164" fontId="2" fillId="5" borderId="1" xfId="0" applyNumberFormat="1" applyFont="1" applyFill="1" applyBorder="1" applyAlignment="1">
      <alignment horizontal="distributed" vertical="center" wrapText="1" justifyLastLine="1"/>
    </xf>
    <xf numFmtId="0" fontId="2" fillId="5" borderId="1" xfId="0" applyFont="1" applyFill="1" applyBorder="1" applyAlignment="1">
      <alignment horizontal="distributed" vertical="center" justifyLastLine="1"/>
    </xf>
    <xf numFmtId="10" fontId="2" fillId="0" borderId="1" xfId="0" applyNumberFormat="1" applyFont="1" applyFill="1" applyBorder="1" applyAlignment="1">
      <alignment horizontal="distributed" vertical="center" justifyLastLine="1"/>
    </xf>
    <xf numFmtId="2" fontId="2" fillId="5" borderId="1" xfId="0" applyNumberFormat="1" applyFont="1" applyFill="1" applyBorder="1" applyAlignment="1">
      <alignment horizontal="distributed" vertical="center" wrapText="1" justifyLastLine="1"/>
    </xf>
    <xf numFmtId="165" fontId="2" fillId="5" borderId="1" xfId="0" applyNumberFormat="1" applyFont="1" applyFill="1" applyBorder="1" applyAlignment="1">
      <alignment horizontal="distributed" vertical="center" wrapText="1" justifyLastLine="1"/>
    </xf>
    <xf numFmtId="4" fontId="2" fillId="5" borderId="1" xfId="0" applyNumberFormat="1" applyFont="1" applyFill="1" applyBorder="1" applyAlignment="1">
      <alignment horizontal="center" vertical="center" wrapText="1" justifyLastLine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7" fillId="0" borderId="0" xfId="0" applyFont="1" applyBorder="1" applyAlignment="1">
      <alignment horizontal="right"/>
    </xf>
    <xf numFmtId="0" fontId="18" fillId="5" borderId="6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textRotation="90" wrapText="1"/>
    </xf>
    <xf numFmtId="0" fontId="18" fillId="5" borderId="4" xfId="0" applyFont="1" applyFill="1" applyBorder="1" applyAlignment="1">
      <alignment horizontal="center" vertical="center" textRotation="90" wrapText="1"/>
    </xf>
    <xf numFmtId="0" fontId="18" fillId="5" borderId="6" xfId="0" applyFont="1" applyFill="1" applyBorder="1" applyAlignment="1">
      <alignment horizontal="center" vertical="center" textRotation="90" wrapText="1"/>
    </xf>
    <xf numFmtId="0" fontId="18" fillId="5" borderId="5" xfId="0" applyFont="1" applyFill="1" applyBorder="1" applyAlignment="1">
      <alignment horizontal="center" vertical="center" textRotation="90" wrapText="1"/>
    </xf>
    <xf numFmtId="0" fontId="18" fillId="5" borderId="6" xfId="0" applyFont="1" applyFill="1" applyBorder="1" applyAlignment="1">
      <alignment horizontal="center" vertical="center" wrapText="1"/>
    </xf>
    <xf numFmtId="2" fontId="18" fillId="5" borderId="7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tabSelected="1" topLeftCell="A4" zoomScaleNormal="100" workbookViewId="0">
      <selection activeCell="O10" sqref="O10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7.5703125" style="1" customWidth="1"/>
    <col min="5" max="5" width="5.85546875" style="32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17" ht="30.75" customHeight="1" x14ac:dyDescent="0.25">
      <c r="B1" s="40"/>
      <c r="C1" s="40"/>
      <c r="D1" s="40"/>
      <c r="E1" s="40"/>
      <c r="F1" s="40"/>
      <c r="K1" s="2"/>
    </row>
    <row r="2" spans="1:17" ht="5.25" customHeight="1" x14ac:dyDescent="0.25">
      <c r="B2" s="40"/>
      <c r="C2" s="40"/>
      <c r="D2" s="40"/>
      <c r="E2" s="40"/>
      <c r="F2" s="40"/>
      <c r="K2" s="2"/>
      <c r="N2" s="104"/>
      <c r="O2" s="104"/>
      <c r="P2" s="104"/>
    </row>
    <row r="3" spans="1:17" ht="30.75" customHeight="1" x14ac:dyDescent="0.2">
      <c r="A3" s="111" t="s">
        <v>44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7" ht="30.75" customHeight="1" x14ac:dyDescent="0.2">
      <c r="A4" s="10"/>
      <c r="B4" s="10"/>
      <c r="C4" s="10"/>
      <c r="D4" s="29"/>
      <c r="E4" s="4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ht="30.75" customHeight="1" x14ac:dyDescent="0.2">
      <c r="A5" s="98" t="s">
        <v>19</v>
      </c>
      <c r="B5" s="99"/>
      <c r="C5" s="100" t="s">
        <v>22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7" ht="30.75" customHeight="1" x14ac:dyDescent="0.2">
      <c r="A6" s="98" t="s">
        <v>20</v>
      </c>
      <c r="B6" s="99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99"/>
    </row>
    <row r="7" spans="1:17" ht="43.5" customHeight="1" x14ac:dyDescent="0.2">
      <c r="A7" s="112" t="s">
        <v>2</v>
      </c>
      <c r="B7" s="112" t="s">
        <v>23</v>
      </c>
      <c r="C7" s="114" t="s">
        <v>3</v>
      </c>
      <c r="D7" s="37"/>
      <c r="E7" s="116" t="s">
        <v>0</v>
      </c>
      <c r="F7" s="117" t="s">
        <v>4</v>
      </c>
      <c r="G7" s="117"/>
      <c r="H7" s="117"/>
      <c r="I7" s="117"/>
      <c r="J7" s="109" t="s">
        <v>5</v>
      </c>
      <c r="K7" s="109"/>
      <c r="L7" s="109"/>
      <c r="M7" s="110" t="s">
        <v>6</v>
      </c>
      <c r="N7" s="110"/>
      <c r="O7" s="110"/>
      <c r="P7" s="110"/>
    </row>
    <row r="8" spans="1:17" ht="270" customHeight="1" x14ac:dyDescent="0.2">
      <c r="A8" s="113"/>
      <c r="B8" s="113"/>
      <c r="C8" s="115"/>
      <c r="D8" s="38" t="s">
        <v>32</v>
      </c>
      <c r="E8" s="116"/>
      <c r="F8" s="42" t="s">
        <v>34</v>
      </c>
      <c r="G8" s="43" t="s">
        <v>35</v>
      </c>
      <c r="H8" s="43" t="s">
        <v>36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17" ht="73.5" customHeight="1" x14ac:dyDescent="0.2">
      <c r="A9" s="81">
        <v>1</v>
      </c>
      <c r="B9" s="85" t="s">
        <v>42</v>
      </c>
      <c r="C9" s="27"/>
      <c r="D9" s="87" t="s">
        <v>37</v>
      </c>
      <c r="E9" s="39">
        <v>10</v>
      </c>
      <c r="F9" s="82">
        <v>136.5</v>
      </c>
      <c r="G9" s="83">
        <v>124</v>
      </c>
      <c r="H9" s="84">
        <v>135.80000000000001</v>
      </c>
      <c r="I9" s="88">
        <v>3</v>
      </c>
      <c r="J9" s="89">
        <f t="shared" ref="J9:J10" si="0">AVERAGE(F9:H9)</f>
        <v>132.1</v>
      </c>
      <c r="K9" s="90">
        <f t="shared" ref="K9:K10" si="1">STDEV(F9:H9)</f>
        <v>7.0235318750611535</v>
      </c>
      <c r="L9" s="91">
        <f t="shared" ref="L9:L10" si="2">K9/J9</f>
        <v>5.3168295799100332E-2</v>
      </c>
      <c r="M9" s="92">
        <f t="shared" ref="M9:M10" si="3">((E9/I9)*(SUM(F9:H9)))</f>
        <v>1321</v>
      </c>
      <c r="N9" s="93">
        <f t="shared" ref="N9:N10" si="4">M9/E9</f>
        <v>132.1</v>
      </c>
      <c r="O9" s="94">
        <f t="shared" ref="O9:O10" si="5">ROUND(N9,2)</f>
        <v>132.1</v>
      </c>
      <c r="P9" s="94">
        <f t="shared" ref="P9:P10" si="6">O9*E9</f>
        <v>1321</v>
      </c>
    </row>
    <row r="10" spans="1:17" ht="64.5" customHeight="1" x14ac:dyDescent="0.2">
      <c r="A10" s="81">
        <v>2</v>
      </c>
      <c r="B10" s="86" t="s">
        <v>43</v>
      </c>
      <c r="C10" s="27"/>
      <c r="D10" s="87" t="s">
        <v>41</v>
      </c>
      <c r="E10" s="39">
        <v>1</v>
      </c>
      <c r="F10" s="82">
        <v>14640</v>
      </c>
      <c r="G10" s="83">
        <v>13300</v>
      </c>
      <c r="H10" s="84">
        <v>14600</v>
      </c>
      <c r="I10" s="88">
        <v>3</v>
      </c>
      <c r="J10" s="89">
        <f t="shared" ref="J10" si="7">AVERAGE(F10:H10)</f>
        <v>14180</v>
      </c>
      <c r="K10" s="90">
        <f t="shared" ref="K10" si="8">STDEV(F10:H10)</f>
        <v>762.36474210183667</v>
      </c>
      <c r="L10" s="91">
        <f t="shared" ref="L10" si="9">K10/J10</f>
        <v>5.3763380966279029E-2</v>
      </c>
      <c r="M10" s="92">
        <f t="shared" ref="M10" si="10">((E10/I10)*(SUM(F10:H10)))</f>
        <v>14180</v>
      </c>
      <c r="N10" s="93">
        <f t="shared" ref="N10" si="11">M10/E10</f>
        <v>14180</v>
      </c>
      <c r="O10" s="94">
        <f t="shared" ref="O10" si="12">ROUND(N10,2)</f>
        <v>14180</v>
      </c>
      <c r="P10" s="94">
        <f t="shared" ref="P10" si="13">O10*E10</f>
        <v>14180</v>
      </c>
    </row>
    <row r="11" spans="1:17" ht="30.75" customHeight="1" x14ac:dyDescent="0.2">
      <c r="B11" s="15" t="s">
        <v>24</v>
      </c>
      <c r="C11" s="16"/>
      <c r="D11" s="16"/>
      <c r="E11" s="16"/>
      <c r="F11" s="17"/>
      <c r="G11" s="17"/>
      <c r="H11" s="17"/>
      <c r="I11" s="18"/>
      <c r="J11" s="19"/>
      <c r="K11" s="20"/>
      <c r="L11" s="21"/>
      <c r="M11" s="22"/>
      <c r="N11" s="23"/>
      <c r="O11" s="22" t="s">
        <v>15</v>
      </c>
      <c r="P11" s="24">
        <f>SUM(P9:P10)</f>
        <v>15501</v>
      </c>
    </row>
    <row r="12" spans="1:17" ht="30.75" customHeight="1" x14ac:dyDescent="0.2">
      <c r="A12" s="105" t="s">
        <v>16</v>
      </c>
      <c r="B12" s="105"/>
      <c r="C12" s="105"/>
      <c r="D12" s="105"/>
      <c r="E12" s="105"/>
      <c r="F12" s="105"/>
      <c r="G12" s="105"/>
      <c r="H12" s="105"/>
      <c r="I12" s="105"/>
      <c r="J12" s="25">
        <f>P11</f>
        <v>15501</v>
      </c>
      <c r="K12" s="26" t="s">
        <v>17</v>
      </c>
      <c r="L12" s="12"/>
      <c r="M12" s="12"/>
      <c r="N12" s="12"/>
      <c r="O12" s="12"/>
      <c r="P12" s="11"/>
    </row>
    <row r="13" spans="1:17" s="3" customFormat="1" ht="30.75" customHeight="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</row>
    <row r="14" spans="1:17" s="4" customFormat="1" ht="77.25" customHeight="1" x14ac:dyDescent="0.25">
      <c r="A14" s="106" t="s">
        <v>18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</row>
    <row r="15" spans="1:17" s="3" customFormat="1" ht="30.75" customHeight="1" x14ac:dyDescent="0.25">
      <c r="A15" s="107"/>
      <c r="B15" s="107"/>
      <c r="C15" s="96"/>
      <c r="D15" s="96"/>
      <c r="E15" s="96"/>
      <c r="F15" s="96"/>
      <c r="G15" s="96"/>
      <c r="H15" s="96"/>
      <c r="I15" s="96"/>
      <c r="J15" s="96"/>
      <c r="K15" s="5"/>
      <c r="L15" s="5"/>
      <c r="M15" s="5"/>
      <c r="N15" s="5"/>
      <c r="O15" s="5"/>
      <c r="P15" s="5"/>
    </row>
    <row r="16" spans="1:17" s="3" customFormat="1" ht="30.75" customHeight="1" x14ac:dyDescent="0.25">
      <c r="A16" s="97" t="s">
        <v>33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5"/>
      <c r="Q16" s="6"/>
    </row>
    <row r="17" spans="1:16" ht="30.75" customHeight="1" x14ac:dyDescent="0.25">
      <c r="A17" s="103"/>
      <c r="B17" s="103"/>
      <c r="C17" s="7"/>
      <c r="D17" s="7"/>
      <c r="E17" s="7"/>
      <c r="F17" s="7"/>
      <c r="G17" s="7"/>
      <c r="H17" s="7"/>
      <c r="I17" s="7"/>
      <c r="K17" s="103"/>
      <c r="L17" s="103"/>
    </row>
    <row r="18" spans="1:16" s="5" customFormat="1" ht="30.75" customHeight="1" x14ac:dyDescent="0.25">
      <c r="A18" s="95"/>
      <c r="B18" s="95"/>
      <c r="C18" s="95"/>
      <c r="D18" s="95"/>
      <c r="E18" s="95"/>
      <c r="F18" s="95"/>
      <c r="G18" s="95"/>
      <c r="H18" s="95"/>
      <c r="I18" s="8"/>
    </row>
    <row r="19" spans="1:16" s="5" customFormat="1" ht="30.75" customHeight="1" x14ac:dyDescent="0.2">
      <c r="A19" s="40"/>
      <c r="B19" s="44"/>
      <c r="C19" s="44"/>
      <c r="D19" s="44"/>
      <c r="E19" s="44"/>
      <c r="F19" s="45"/>
      <c r="G19" s="40"/>
      <c r="H19" s="40"/>
      <c r="I19" s="1"/>
      <c r="J19" s="1"/>
      <c r="K19" s="1"/>
      <c r="L19" s="1"/>
      <c r="M19" s="1"/>
      <c r="N19" s="1"/>
      <c r="O19" s="1"/>
      <c r="P19" s="1"/>
    </row>
    <row r="20" spans="1:16" ht="30.75" customHeight="1" x14ac:dyDescent="0.2">
      <c r="A20" s="40"/>
      <c r="B20" s="44"/>
      <c r="C20" s="44"/>
      <c r="D20" s="44"/>
      <c r="E20" s="44"/>
      <c r="F20" s="45"/>
      <c r="G20" s="40"/>
      <c r="H20" s="40"/>
    </row>
    <row r="21" spans="1:16" s="5" customFormat="1" ht="30.75" customHeight="1" x14ac:dyDescent="0.2">
      <c r="A21" s="40"/>
      <c r="B21" s="44"/>
      <c r="C21" s="44"/>
      <c r="D21" s="44"/>
      <c r="E21" s="44"/>
      <c r="F21" s="44"/>
      <c r="G21" s="40"/>
      <c r="H21" s="40"/>
      <c r="I21" s="1"/>
      <c r="J21" s="1"/>
      <c r="K21" s="1"/>
      <c r="L21" s="1"/>
      <c r="M21" s="1"/>
      <c r="N21" s="1"/>
      <c r="O21" s="1"/>
      <c r="P21" s="1"/>
    </row>
    <row r="22" spans="1:16" ht="30.75" customHeight="1" x14ac:dyDescent="0.2">
      <c r="A22" s="40"/>
      <c r="B22" s="40"/>
      <c r="C22" s="40"/>
      <c r="D22" s="40"/>
      <c r="E22" s="40"/>
      <c r="F22" s="40"/>
      <c r="G22" s="40"/>
      <c r="H22" s="40"/>
    </row>
    <row r="23" spans="1:16" ht="30.75" customHeight="1" x14ac:dyDescent="0.2">
      <c r="A23" s="40"/>
      <c r="B23" s="40"/>
      <c r="C23" s="40"/>
      <c r="D23" s="40"/>
      <c r="E23" s="40"/>
      <c r="F23" s="40"/>
      <c r="G23" s="40"/>
      <c r="H23" s="40"/>
    </row>
    <row r="24" spans="1:16" ht="30.75" customHeight="1" x14ac:dyDescent="0.2">
      <c r="A24" s="40"/>
      <c r="B24" s="40"/>
      <c r="C24" s="40"/>
      <c r="D24" s="40"/>
      <c r="E24" s="40"/>
      <c r="F24" s="40"/>
      <c r="G24" s="40"/>
      <c r="H24" s="40"/>
    </row>
    <row r="25" spans="1:16" ht="30.75" customHeight="1" x14ac:dyDescent="0.2">
      <c r="A25" s="40"/>
      <c r="B25" s="40"/>
      <c r="C25" s="40"/>
      <c r="D25" s="40"/>
      <c r="E25" s="40"/>
      <c r="F25" s="40"/>
      <c r="G25" s="40"/>
      <c r="H25" s="40"/>
    </row>
    <row r="26" spans="1:16" ht="30.75" customHeight="1" x14ac:dyDescent="0.2">
      <c r="A26" s="40"/>
      <c r="B26" s="40"/>
      <c r="C26" s="40"/>
      <c r="D26" s="40"/>
      <c r="E26" s="40"/>
      <c r="F26" s="40"/>
      <c r="G26" s="40"/>
      <c r="H26" s="40"/>
    </row>
    <row r="27" spans="1:16" ht="30.75" customHeight="1" x14ac:dyDescent="0.2">
      <c r="A27" s="40"/>
      <c r="B27" s="40"/>
      <c r="C27" s="40"/>
      <c r="D27" s="40"/>
      <c r="E27" s="40"/>
      <c r="F27" s="40"/>
      <c r="G27" s="40"/>
      <c r="H27" s="40"/>
    </row>
    <row r="28" spans="1:16" ht="30.75" customHeight="1" x14ac:dyDescent="0.2">
      <c r="A28" s="40"/>
      <c r="B28" s="40"/>
      <c r="C28" s="40"/>
      <c r="D28" s="40"/>
      <c r="E28" s="40"/>
      <c r="F28" s="40"/>
      <c r="G28" s="40"/>
      <c r="H28" s="40"/>
    </row>
    <row r="29" spans="1:16" ht="30.75" customHeight="1" x14ac:dyDescent="0.2">
      <c r="A29" s="40"/>
      <c r="B29" s="40"/>
      <c r="C29" s="40"/>
      <c r="D29" s="40"/>
      <c r="E29" s="40"/>
      <c r="F29" s="40"/>
      <c r="G29" s="40"/>
      <c r="H29" s="40"/>
    </row>
    <row r="30" spans="1:16" ht="30.75" customHeight="1" x14ac:dyDescent="0.2">
      <c r="A30" s="40"/>
      <c r="B30" s="40"/>
      <c r="C30" s="40"/>
      <c r="D30" s="40"/>
      <c r="E30" s="40"/>
      <c r="F30" s="40"/>
      <c r="G30" s="40"/>
      <c r="H30" s="40"/>
    </row>
    <row r="31" spans="1:16" ht="30.75" customHeight="1" x14ac:dyDescent="0.2">
      <c r="A31" s="40"/>
      <c r="B31" s="40"/>
      <c r="C31" s="40"/>
      <c r="D31" s="40"/>
      <c r="E31" s="40"/>
      <c r="F31" s="40"/>
      <c r="G31" s="40"/>
      <c r="H31" s="40"/>
    </row>
    <row r="32" spans="1:16" ht="30.75" customHeight="1" x14ac:dyDescent="0.2">
      <c r="A32" s="40"/>
      <c r="B32" s="40"/>
      <c r="C32" s="40"/>
      <c r="D32" s="40"/>
      <c r="E32" s="40"/>
      <c r="F32" s="40"/>
      <c r="G32" s="40"/>
      <c r="H32" s="40"/>
    </row>
    <row r="33" spans="1:8" ht="30.75" customHeight="1" x14ac:dyDescent="0.2">
      <c r="A33" s="40"/>
      <c r="B33" s="40"/>
      <c r="C33" s="40"/>
      <c r="D33" s="40"/>
      <c r="E33" s="40"/>
      <c r="F33" s="40"/>
      <c r="G33" s="40"/>
      <c r="H33" s="40"/>
    </row>
    <row r="34" spans="1:8" ht="30.75" customHeight="1" x14ac:dyDescent="0.2">
      <c r="A34" s="40"/>
      <c r="B34" s="40"/>
      <c r="C34" s="40"/>
      <c r="D34" s="40"/>
      <c r="E34" s="40"/>
      <c r="F34" s="40"/>
      <c r="G34" s="40"/>
      <c r="H34" s="40"/>
    </row>
    <row r="35" spans="1:8" ht="30.75" customHeight="1" x14ac:dyDescent="0.2">
      <c r="A35" s="40"/>
      <c r="B35" s="40"/>
      <c r="C35" s="40"/>
      <c r="D35" s="40"/>
      <c r="E35" s="40"/>
      <c r="F35" s="40"/>
      <c r="G35" s="40"/>
      <c r="H35" s="40"/>
    </row>
    <row r="36" spans="1:8" ht="30.75" customHeight="1" x14ac:dyDescent="0.2">
      <c r="A36" s="40"/>
      <c r="B36" s="40"/>
      <c r="C36" s="40"/>
      <c r="D36" s="40"/>
      <c r="E36" s="40"/>
      <c r="F36" s="40"/>
      <c r="G36" s="40"/>
      <c r="H36" s="40"/>
    </row>
    <row r="37" spans="1:8" ht="30.75" customHeight="1" x14ac:dyDescent="0.2">
      <c r="A37" s="40"/>
      <c r="B37" s="40"/>
      <c r="C37" s="40"/>
      <c r="D37" s="40"/>
      <c r="E37" s="40"/>
      <c r="F37" s="40"/>
      <c r="G37" s="40"/>
      <c r="H37" s="40"/>
    </row>
    <row r="38" spans="1:8" ht="30.75" customHeight="1" x14ac:dyDescent="0.2">
      <c r="A38" s="40"/>
      <c r="B38" s="40"/>
      <c r="C38" s="40"/>
      <c r="D38" s="40"/>
      <c r="E38" s="40"/>
      <c r="F38" s="40"/>
      <c r="G38" s="40"/>
      <c r="H38" s="40"/>
    </row>
    <row r="39" spans="1:8" ht="30.75" customHeight="1" x14ac:dyDescent="0.2">
      <c r="A39" s="40"/>
      <c r="B39" s="40"/>
      <c r="C39" s="40"/>
      <c r="D39" s="40"/>
      <c r="E39" s="40"/>
      <c r="F39" s="40"/>
      <c r="G39" s="40"/>
      <c r="H39" s="40"/>
    </row>
    <row r="40" spans="1:8" ht="30.75" customHeight="1" x14ac:dyDescent="0.2">
      <c r="A40" s="40"/>
      <c r="B40" s="40"/>
      <c r="C40" s="40"/>
      <c r="D40" s="40"/>
      <c r="E40" s="40"/>
      <c r="F40" s="40"/>
      <c r="G40" s="40"/>
      <c r="H40" s="40"/>
    </row>
    <row r="41" spans="1:8" ht="30.75" customHeight="1" x14ac:dyDescent="0.2">
      <c r="A41" s="40"/>
      <c r="B41" s="40"/>
      <c r="C41" s="40"/>
      <c r="D41" s="40"/>
      <c r="E41" s="40"/>
      <c r="F41" s="40"/>
      <c r="G41" s="40"/>
      <c r="H41" s="40"/>
    </row>
    <row r="42" spans="1:8" ht="30.75" customHeight="1" x14ac:dyDescent="0.2">
      <c r="A42" s="40"/>
      <c r="B42" s="40"/>
      <c r="C42" s="40"/>
      <c r="D42" s="40"/>
      <c r="E42" s="40"/>
      <c r="F42" s="40"/>
      <c r="G42" s="40"/>
      <c r="H42" s="40"/>
    </row>
    <row r="43" spans="1:8" ht="30.75" customHeight="1" x14ac:dyDescent="0.2">
      <c r="A43" s="40"/>
      <c r="B43" s="40"/>
      <c r="C43" s="40"/>
      <c r="D43" s="40"/>
      <c r="E43" s="40"/>
      <c r="F43" s="40"/>
      <c r="G43" s="40"/>
      <c r="H43" s="40"/>
    </row>
    <row r="44" spans="1:8" ht="30.75" customHeight="1" x14ac:dyDescent="0.2">
      <c r="A44" s="40"/>
      <c r="B44" s="40"/>
      <c r="C44" s="40"/>
      <c r="D44" s="40"/>
      <c r="E44" s="40"/>
      <c r="F44" s="40"/>
      <c r="G44" s="40"/>
      <c r="H44" s="40"/>
    </row>
    <row r="45" spans="1:8" ht="30.75" customHeight="1" x14ac:dyDescent="0.2">
      <c r="A45" s="40"/>
      <c r="B45" s="40"/>
      <c r="C45" s="40"/>
      <c r="D45" s="40"/>
      <c r="E45" s="40"/>
      <c r="F45" s="40"/>
      <c r="G45" s="40"/>
      <c r="H45" s="40"/>
    </row>
    <row r="46" spans="1:8" ht="30.75" customHeight="1" x14ac:dyDescent="0.2">
      <c r="A46" s="40"/>
      <c r="B46" s="40"/>
      <c r="C46" s="40"/>
      <c r="D46" s="40"/>
      <c r="E46" s="40"/>
      <c r="F46" s="40"/>
      <c r="G46" s="40"/>
      <c r="H46" s="40"/>
    </row>
    <row r="47" spans="1:8" ht="30.75" customHeight="1" x14ac:dyDescent="0.2">
      <c r="A47" s="40"/>
      <c r="B47" s="40"/>
      <c r="C47" s="40"/>
      <c r="D47" s="40"/>
      <c r="E47" s="40"/>
      <c r="F47" s="40"/>
      <c r="G47" s="40"/>
      <c r="H47" s="40"/>
    </row>
    <row r="48" spans="1:8" ht="30.75" customHeight="1" x14ac:dyDescent="0.2">
      <c r="A48" s="40"/>
      <c r="B48" s="40"/>
      <c r="C48" s="40"/>
      <c r="D48" s="40"/>
      <c r="E48" s="40"/>
      <c r="F48" s="40"/>
      <c r="G48" s="40"/>
      <c r="H48" s="40"/>
    </row>
    <row r="49" spans="1:8" ht="30.75" customHeight="1" x14ac:dyDescent="0.2">
      <c r="A49" s="40"/>
      <c r="B49" s="40"/>
      <c r="C49" s="40"/>
      <c r="D49" s="40"/>
      <c r="E49" s="40"/>
      <c r="F49" s="40"/>
      <c r="G49" s="40"/>
      <c r="H49" s="40"/>
    </row>
    <row r="50" spans="1:8" ht="30.75" customHeight="1" x14ac:dyDescent="0.2">
      <c r="A50" s="40"/>
      <c r="B50" s="40"/>
      <c r="C50" s="40"/>
      <c r="D50" s="40"/>
      <c r="E50" s="40"/>
      <c r="F50" s="40"/>
      <c r="G50" s="40"/>
      <c r="H50" s="40"/>
    </row>
    <row r="51" spans="1:8" ht="30.75" customHeight="1" x14ac:dyDescent="0.2">
      <c r="A51" s="40"/>
      <c r="B51" s="40"/>
      <c r="C51" s="40"/>
      <c r="D51" s="40"/>
      <c r="E51" s="40"/>
      <c r="F51" s="40"/>
      <c r="G51" s="40"/>
      <c r="H51" s="40"/>
    </row>
    <row r="52" spans="1:8" ht="30.75" customHeight="1" x14ac:dyDescent="0.2">
      <c r="A52" s="40"/>
      <c r="B52" s="40"/>
      <c r="C52" s="40"/>
      <c r="D52" s="40"/>
      <c r="E52" s="40"/>
      <c r="F52" s="40"/>
      <c r="G52" s="40"/>
      <c r="H52" s="40"/>
    </row>
    <row r="53" spans="1:8" ht="30.75" customHeight="1" x14ac:dyDescent="0.2">
      <c r="A53" s="40"/>
      <c r="B53" s="40"/>
      <c r="C53" s="40"/>
      <c r="D53" s="40"/>
      <c r="E53" s="40"/>
      <c r="F53" s="40"/>
      <c r="G53" s="40"/>
      <c r="H53" s="40"/>
    </row>
    <row r="54" spans="1:8" ht="30.75" customHeight="1" x14ac:dyDescent="0.2">
      <c r="A54" s="40"/>
      <c r="B54" s="40"/>
      <c r="C54" s="40"/>
      <c r="D54" s="40"/>
      <c r="E54" s="40"/>
      <c r="F54" s="40"/>
      <c r="G54" s="40"/>
      <c r="H54" s="40"/>
    </row>
    <row r="55" spans="1:8" ht="30.75" customHeight="1" x14ac:dyDescent="0.2">
      <c r="A55" s="40"/>
      <c r="B55" s="40"/>
      <c r="C55" s="40"/>
      <c r="D55" s="40"/>
      <c r="E55" s="40"/>
      <c r="F55" s="40"/>
      <c r="G55" s="40"/>
      <c r="H55" s="40"/>
    </row>
    <row r="56" spans="1:8" ht="30.75" customHeight="1" x14ac:dyDescent="0.2">
      <c r="A56" s="40"/>
      <c r="B56" s="40"/>
      <c r="C56" s="40"/>
      <c r="D56" s="40"/>
      <c r="E56" s="40"/>
      <c r="F56" s="40"/>
      <c r="G56" s="40"/>
      <c r="H56" s="40"/>
    </row>
    <row r="57" spans="1:8" ht="30.75" customHeight="1" x14ac:dyDescent="0.2">
      <c r="A57" s="40"/>
      <c r="B57" s="40"/>
      <c r="C57" s="40"/>
      <c r="D57" s="40"/>
      <c r="E57" s="40"/>
      <c r="F57" s="40"/>
      <c r="G57" s="40"/>
      <c r="H57" s="40"/>
    </row>
    <row r="58" spans="1:8" ht="30.75" customHeight="1" x14ac:dyDescent="0.2">
      <c r="A58" s="40"/>
      <c r="B58" s="40"/>
      <c r="C58" s="40"/>
      <c r="D58" s="40"/>
      <c r="E58" s="40"/>
      <c r="F58" s="40"/>
      <c r="G58" s="40"/>
      <c r="H58" s="40"/>
    </row>
    <row r="59" spans="1:8" ht="30.75" customHeight="1" x14ac:dyDescent="0.2">
      <c r="A59" s="40"/>
      <c r="B59" s="40"/>
      <c r="C59" s="40"/>
      <c r="D59" s="40"/>
      <c r="E59" s="40"/>
      <c r="F59" s="40"/>
      <c r="G59" s="40"/>
      <c r="H59" s="40"/>
    </row>
    <row r="60" spans="1:8" ht="30.75" customHeight="1" x14ac:dyDescent="0.2">
      <c r="A60" s="40"/>
      <c r="B60" s="40"/>
      <c r="C60" s="40"/>
      <c r="D60" s="40"/>
      <c r="E60" s="40"/>
      <c r="F60" s="40"/>
      <c r="G60" s="40"/>
      <c r="H60" s="40"/>
    </row>
    <row r="61" spans="1:8" ht="30.75" customHeight="1" x14ac:dyDescent="0.2">
      <c r="A61" s="40"/>
      <c r="B61" s="40"/>
      <c r="C61" s="40"/>
      <c r="D61" s="40"/>
      <c r="E61" s="40"/>
      <c r="F61" s="40"/>
      <c r="G61" s="40"/>
      <c r="H61" s="40"/>
    </row>
    <row r="62" spans="1:8" ht="30.75" customHeight="1" x14ac:dyDescent="0.2">
      <c r="A62" s="40"/>
      <c r="B62" s="40"/>
      <c r="C62" s="40"/>
      <c r="D62" s="40"/>
      <c r="E62" s="40"/>
      <c r="F62" s="40"/>
      <c r="G62" s="40"/>
      <c r="H62" s="40"/>
    </row>
    <row r="63" spans="1:8" ht="30.75" customHeight="1" x14ac:dyDescent="0.2">
      <c r="A63" s="40"/>
      <c r="B63" s="40"/>
      <c r="C63" s="40"/>
      <c r="D63" s="40"/>
      <c r="E63" s="40"/>
      <c r="F63" s="40"/>
      <c r="G63" s="40"/>
      <c r="H63" s="40"/>
    </row>
    <row r="64" spans="1:8" ht="30.75" customHeight="1" x14ac:dyDescent="0.2">
      <c r="A64" s="40"/>
      <c r="B64" s="40"/>
      <c r="C64" s="40"/>
      <c r="D64" s="40"/>
      <c r="E64" s="40"/>
      <c r="F64" s="40"/>
      <c r="G64" s="40"/>
      <c r="H64" s="40"/>
    </row>
    <row r="65" spans="1:8" ht="30.75" customHeight="1" x14ac:dyDescent="0.2">
      <c r="A65" s="40"/>
      <c r="B65" s="40"/>
      <c r="C65" s="40"/>
      <c r="D65" s="40"/>
      <c r="E65" s="40"/>
      <c r="F65" s="40"/>
      <c r="G65" s="40"/>
      <c r="H65" s="40"/>
    </row>
    <row r="66" spans="1:8" ht="30.75" customHeight="1" x14ac:dyDescent="0.2">
      <c r="A66" s="40"/>
      <c r="B66" s="40"/>
      <c r="C66" s="40"/>
      <c r="D66" s="40"/>
      <c r="E66" s="40"/>
      <c r="F66" s="40"/>
      <c r="G66" s="40"/>
      <c r="H66" s="40"/>
    </row>
    <row r="67" spans="1:8" ht="30.75" customHeight="1" x14ac:dyDescent="0.2">
      <c r="A67" s="40"/>
      <c r="B67" s="40"/>
      <c r="C67" s="40"/>
      <c r="D67" s="40"/>
      <c r="E67" s="40"/>
      <c r="F67" s="40"/>
      <c r="G67" s="40"/>
      <c r="H67" s="40"/>
    </row>
    <row r="68" spans="1:8" ht="30.75" customHeight="1" x14ac:dyDescent="0.2">
      <c r="A68" s="40"/>
      <c r="B68" s="40"/>
      <c r="C68" s="40"/>
      <c r="D68" s="40"/>
      <c r="E68" s="40"/>
      <c r="F68" s="40"/>
      <c r="G68" s="40"/>
      <c r="H68" s="40"/>
    </row>
    <row r="69" spans="1:8" ht="30.75" customHeight="1" x14ac:dyDescent="0.2">
      <c r="A69" s="40"/>
      <c r="B69" s="40"/>
      <c r="C69" s="40"/>
      <c r="D69" s="40"/>
      <c r="E69" s="40"/>
      <c r="F69" s="40"/>
      <c r="G69" s="40"/>
      <c r="H69" s="40"/>
    </row>
    <row r="70" spans="1:8" ht="30.75" customHeight="1" x14ac:dyDescent="0.2">
      <c r="A70" s="40"/>
      <c r="B70" s="40"/>
      <c r="C70" s="40"/>
      <c r="D70" s="40"/>
      <c r="E70" s="40"/>
      <c r="F70" s="40"/>
      <c r="G70" s="40"/>
      <c r="H70" s="40"/>
    </row>
    <row r="71" spans="1:8" ht="30.75" customHeight="1" x14ac:dyDescent="0.2">
      <c r="A71" s="40"/>
      <c r="B71" s="40"/>
      <c r="C71" s="40"/>
      <c r="D71" s="40"/>
      <c r="E71" s="40"/>
      <c r="F71" s="40"/>
      <c r="G71" s="40"/>
      <c r="H71" s="40"/>
    </row>
    <row r="72" spans="1:8" ht="30.75" customHeight="1" x14ac:dyDescent="0.2">
      <c r="A72" s="40"/>
      <c r="B72" s="40"/>
      <c r="C72" s="40"/>
      <c r="D72" s="40"/>
      <c r="E72" s="40"/>
      <c r="F72" s="40"/>
      <c r="G72" s="40"/>
      <c r="H72" s="40"/>
    </row>
    <row r="73" spans="1:8" ht="30.75" customHeight="1" x14ac:dyDescent="0.2">
      <c r="A73" s="40"/>
      <c r="B73" s="40"/>
      <c r="C73" s="40"/>
      <c r="D73" s="40"/>
      <c r="E73" s="40"/>
      <c r="F73" s="40"/>
      <c r="G73" s="40"/>
      <c r="H73" s="40"/>
    </row>
    <row r="74" spans="1:8" ht="30.75" customHeight="1" x14ac:dyDescent="0.2">
      <c r="A74" s="40"/>
      <c r="B74" s="40"/>
      <c r="C74" s="40"/>
      <c r="D74" s="40"/>
      <c r="E74" s="40"/>
      <c r="F74" s="40"/>
      <c r="G74" s="40"/>
      <c r="H74" s="40"/>
    </row>
    <row r="75" spans="1:8" ht="30.75" customHeight="1" x14ac:dyDescent="0.2">
      <c r="A75" s="40"/>
      <c r="B75" s="40"/>
      <c r="C75" s="40"/>
      <c r="D75" s="40"/>
      <c r="E75" s="40"/>
      <c r="F75" s="40"/>
      <c r="G75" s="40"/>
      <c r="H75" s="40"/>
    </row>
    <row r="76" spans="1:8" ht="30.75" customHeight="1" x14ac:dyDescent="0.2">
      <c r="A76" s="40"/>
      <c r="B76" s="40"/>
      <c r="C76" s="40"/>
      <c r="D76" s="40"/>
      <c r="E76" s="40"/>
      <c r="F76" s="40"/>
      <c r="G76" s="40"/>
      <c r="H76" s="40"/>
    </row>
    <row r="77" spans="1:8" ht="30.75" customHeight="1" x14ac:dyDescent="0.2">
      <c r="A77" s="40"/>
      <c r="B77" s="40"/>
      <c r="C77" s="40"/>
      <c r="D77" s="40"/>
      <c r="E77" s="40"/>
      <c r="F77" s="40"/>
      <c r="G77" s="40"/>
      <c r="H77" s="40"/>
    </row>
    <row r="78" spans="1:8" ht="30.75" customHeight="1" x14ac:dyDescent="0.2">
      <c r="A78" s="40"/>
      <c r="B78" s="40"/>
      <c r="C78" s="40"/>
      <c r="D78" s="40"/>
      <c r="E78" s="40"/>
      <c r="F78" s="40"/>
      <c r="G78" s="40"/>
      <c r="H78" s="40"/>
    </row>
    <row r="79" spans="1:8" ht="30.75" customHeight="1" x14ac:dyDescent="0.2">
      <c r="A79" s="40"/>
      <c r="B79" s="40"/>
      <c r="C79" s="40"/>
      <c r="D79" s="40"/>
      <c r="E79" s="40"/>
      <c r="F79" s="40"/>
      <c r="G79" s="40"/>
      <c r="H79" s="40"/>
    </row>
    <row r="80" spans="1:8" ht="30.75" customHeight="1" x14ac:dyDescent="0.2">
      <c r="A80" s="40"/>
      <c r="B80" s="40"/>
      <c r="C80" s="40"/>
      <c r="D80" s="40"/>
      <c r="E80" s="40"/>
      <c r="F80" s="40"/>
      <c r="G80" s="40"/>
      <c r="H80" s="40"/>
    </row>
    <row r="81" spans="1:8" ht="30.75" customHeight="1" x14ac:dyDescent="0.2">
      <c r="A81" s="40"/>
      <c r="B81" s="40"/>
      <c r="C81" s="40"/>
      <c r="D81" s="40"/>
      <c r="E81" s="40"/>
      <c r="F81" s="40"/>
      <c r="G81" s="40"/>
      <c r="H81" s="40"/>
    </row>
    <row r="82" spans="1:8" ht="30.75" customHeight="1" x14ac:dyDescent="0.2">
      <c r="A82" s="40"/>
      <c r="B82" s="40"/>
      <c r="C82" s="40"/>
      <c r="D82" s="40"/>
      <c r="E82" s="40"/>
      <c r="F82" s="40"/>
      <c r="G82" s="40"/>
      <c r="H82" s="40"/>
    </row>
    <row r="83" spans="1:8" ht="30.75" customHeight="1" x14ac:dyDescent="0.2">
      <c r="A83" s="40"/>
      <c r="B83" s="40"/>
      <c r="C83" s="40"/>
      <c r="D83" s="40"/>
      <c r="E83" s="40"/>
      <c r="F83" s="40"/>
      <c r="G83" s="40"/>
      <c r="H83" s="40"/>
    </row>
    <row r="84" spans="1:8" ht="30.75" customHeight="1" x14ac:dyDescent="0.2">
      <c r="A84" s="40"/>
      <c r="B84" s="40"/>
      <c r="C84" s="40"/>
      <c r="D84" s="40"/>
      <c r="E84" s="40"/>
      <c r="F84" s="40"/>
      <c r="G84" s="40"/>
      <c r="H84" s="40"/>
    </row>
    <row r="85" spans="1:8" ht="30.75" customHeight="1" x14ac:dyDescent="0.2">
      <c r="A85" s="40"/>
      <c r="B85" s="40"/>
      <c r="C85" s="40"/>
      <c r="D85" s="40"/>
      <c r="E85" s="40"/>
      <c r="F85" s="40"/>
      <c r="G85" s="40"/>
      <c r="H85" s="40"/>
    </row>
    <row r="86" spans="1:8" ht="30.75" customHeight="1" x14ac:dyDescent="0.2">
      <c r="A86" s="40"/>
      <c r="B86" s="40"/>
      <c r="C86" s="40"/>
      <c r="D86" s="40"/>
      <c r="E86" s="40"/>
      <c r="F86" s="40"/>
      <c r="G86" s="40"/>
      <c r="H86" s="40"/>
    </row>
    <row r="87" spans="1:8" ht="30.75" customHeight="1" x14ac:dyDescent="0.2">
      <c r="A87" s="40"/>
      <c r="B87" s="40"/>
      <c r="C87" s="40"/>
      <c r="D87" s="40"/>
      <c r="E87" s="40"/>
      <c r="F87" s="40"/>
      <c r="G87" s="40"/>
      <c r="H87" s="40"/>
    </row>
  </sheetData>
  <autoFilter ref="A7:P12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12:I12"/>
    <mergeCell ref="A13:P13"/>
    <mergeCell ref="A14:P14"/>
    <mergeCell ref="A15:B15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18:H18"/>
    <mergeCell ref="C15:J15"/>
    <mergeCell ref="A16:O16"/>
    <mergeCell ref="A6:B6"/>
    <mergeCell ref="C5:P5"/>
    <mergeCell ref="A17:B17"/>
    <mergeCell ref="K17:L17"/>
  </mergeCells>
  <pageMargins left="1" right="1" top="1" bottom="1" header="0.5" footer="0.5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3" sqref="A13:O13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104"/>
      <c r="N2" s="104"/>
      <c r="O2" s="104"/>
    </row>
    <row r="3" spans="1:16" ht="43.5" customHeight="1" x14ac:dyDescent="0.2">
      <c r="A3" s="118" t="s">
        <v>31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6" ht="15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6" ht="24" customHeight="1" x14ac:dyDescent="0.2">
      <c r="A5" s="119" t="s">
        <v>19</v>
      </c>
      <c r="B5" s="120"/>
      <c r="C5" s="121" t="s">
        <v>22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3"/>
    </row>
    <row r="6" spans="1:16" ht="20.25" customHeight="1" x14ac:dyDescent="0.2">
      <c r="A6" s="119" t="s">
        <v>20</v>
      </c>
      <c r="B6" s="120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0"/>
    </row>
    <row r="7" spans="1:16" x14ac:dyDescent="0.2">
      <c r="A7" s="132" t="s">
        <v>2</v>
      </c>
      <c r="B7" s="132" t="s">
        <v>23</v>
      </c>
      <c r="C7" s="134" t="s">
        <v>3</v>
      </c>
      <c r="D7" s="136" t="s">
        <v>0</v>
      </c>
      <c r="E7" s="138" t="s">
        <v>4</v>
      </c>
      <c r="F7" s="138"/>
      <c r="G7" s="138"/>
      <c r="H7" s="138"/>
      <c r="I7" s="139" t="s">
        <v>5</v>
      </c>
      <c r="J7" s="139"/>
      <c r="K7" s="139"/>
      <c r="L7" s="127" t="s">
        <v>6</v>
      </c>
      <c r="M7" s="127"/>
      <c r="N7" s="127"/>
      <c r="O7" s="127"/>
    </row>
    <row r="8" spans="1:16" ht="218.25" x14ac:dyDescent="0.2">
      <c r="A8" s="133"/>
      <c r="B8" s="133"/>
      <c r="C8" s="135"/>
      <c r="D8" s="137"/>
      <c r="E8" s="77" t="s">
        <v>28</v>
      </c>
      <c r="F8" s="77" t="s">
        <v>29</v>
      </c>
      <c r="G8" s="77" t="s">
        <v>30</v>
      </c>
      <c r="H8" s="78" t="s">
        <v>7</v>
      </c>
      <c r="I8" s="79" t="s">
        <v>38</v>
      </c>
      <c r="J8" s="80" t="s">
        <v>9</v>
      </c>
      <c r="K8" s="80" t="s">
        <v>39</v>
      </c>
      <c r="L8" s="80" t="s">
        <v>40</v>
      </c>
      <c r="M8" s="78" t="s">
        <v>12</v>
      </c>
      <c r="N8" s="78" t="s">
        <v>13</v>
      </c>
      <c r="O8" s="78" t="s">
        <v>14</v>
      </c>
    </row>
    <row r="9" spans="1:16" ht="17.25" customHeight="1" x14ac:dyDescent="0.2">
      <c r="A9" s="47">
        <v>2</v>
      </c>
      <c r="B9" s="48" t="s">
        <v>26</v>
      </c>
      <c r="C9" s="49"/>
      <c r="D9" s="50">
        <v>6</v>
      </c>
      <c r="E9" s="48">
        <v>8390</v>
      </c>
      <c r="F9" s="48">
        <v>8500</v>
      </c>
      <c r="G9" s="48">
        <v>8600</v>
      </c>
      <c r="H9" s="51">
        <v>3</v>
      </c>
      <c r="I9" s="52">
        <f t="shared" ref="I9:I10" si="0">AVERAGE(E9:G9)</f>
        <v>8496.6666666666661</v>
      </c>
      <c r="J9" s="53">
        <f t="shared" ref="J9:J10" si="1">STDEV(E9:G9)</f>
        <v>105.03967504392486</v>
      </c>
      <c r="K9" s="54">
        <f t="shared" ref="K9:K10" si="2">J9/I9</f>
        <v>1.2362456850991549E-2</v>
      </c>
      <c r="L9" s="55">
        <f t="shared" ref="L9:L10" si="3">((D9/H9)*(SUM(E9:G9)))</f>
        <v>50980</v>
      </c>
      <c r="M9" s="56">
        <f t="shared" ref="M9:M10" si="4">L9/D9</f>
        <v>8496.6666666666661</v>
      </c>
      <c r="N9" s="57">
        <f t="shared" ref="N9:N10" si="5">ROUND(M9,2)</f>
        <v>8496.67</v>
      </c>
      <c r="O9" s="58">
        <f t="shared" ref="O9:O10" si="6">N9*D9</f>
        <v>50980.020000000004</v>
      </c>
    </row>
    <row r="10" spans="1:16" ht="16.5" customHeight="1" x14ac:dyDescent="0.2">
      <c r="A10" s="47">
        <v>3</v>
      </c>
      <c r="B10" s="48" t="s">
        <v>27</v>
      </c>
      <c r="C10" s="49"/>
      <c r="D10" s="50">
        <v>6</v>
      </c>
      <c r="E10" s="48">
        <v>9200</v>
      </c>
      <c r="F10" s="48">
        <v>9330</v>
      </c>
      <c r="G10" s="48">
        <v>9250</v>
      </c>
      <c r="H10" s="51">
        <v>3</v>
      </c>
      <c r="I10" s="52">
        <f t="shared" si="0"/>
        <v>9260</v>
      </c>
      <c r="J10" s="53">
        <f t="shared" si="1"/>
        <v>65.574385243020004</v>
      </c>
      <c r="K10" s="54">
        <f t="shared" si="2"/>
        <v>7.0814670888790501E-3</v>
      </c>
      <c r="L10" s="55">
        <f t="shared" si="3"/>
        <v>55560</v>
      </c>
      <c r="M10" s="56">
        <f t="shared" si="4"/>
        <v>9260</v>
      </c>
      <c r="N10" s="57">
        <f t="shared" si="5"/>
        <v>9260</v>
      </c>
      <c r="O10" s="58">
        <f t="shared" si="6"/>
        <v>55560</v>
      </c>
    </row>
    <row r="11" spans="1:16" ht="15.75" x14ac:dyDescent="0.2">
      <c r="A11" s="46"/>
      <c r="B11" s="59" t="s">
        <v>24</v>
      </c>
      <c r="C11" s="60"/>
      <c r="D11" s="60"/>
      <c r="E11" s="61"/>
      <c r="F11" s="61"/>
      <c r="G11" s="61"/>
      <c r="H11" s="62"/>
      <c r="I11" s="63"/>
      <c r="J11" s="64"/>
      <c r="K11" s="65"/>
      <c r="L11" s="66"/>
      <c r="M11" s="67"/>
      <c r="N11" s="66" t="s">
        <v>15</v>
      </c>
      <c r="O11" s="68">
        <f>SUM(O9:O10)</f>
        <v>106540.02</v>
      </c>
    </row>
    <row r="12" spans="1:16" ht="22.5" customHeight="1" x14ac:dyDescent="0.2">
      <c r="A12" s="128" t="s">
        <v>16</v>
      </c>
      <c r="B12" s="128"/>
      <c r="C12" s="128"/>
      <c r="D12" s="128"/>
      <c r="E12" s="128"/>
      <c r="F12" s="128"/>
      <c r="G12" s="128"/>
      <c r="H12" s="128"/>
      <c r="I12" s="69">
        <f>O11</f>
        <v>106540.02</v>
      </c>
      <c r="J12" s="70" t="s">
        <v>17</v>
      </c>
      <c r="K12" s="71"/>
      <c r="L12" s="71"/>
      <c r="M12" s="71"/>
      <c r="N12" s="71"/>
      <c r="O12" s="72"/>
    </row>
    <row r="13" spans="1:16" s="3" customFormat="1" ht="20.25" customHeight="1" x14ac:dyDescent="0.25">
      <c r="A13" s="129" t="s">
        <v>21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6" s="4" customFormat="1" ht="75.75" customHeight="1" x14ac:dyDescent="0.25">
      <c r="A14" s="129" t="s">
        <v>18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6" s="3" customFormat="1" ht="34.5" customHeight="1" x14ac:dyDescent="0.25">
      <c r="A15" s="130"/>
      <c r="B15" s="130"/>
      <c r="C15" s="131"/>
      <c r="D15" s="131"/>
      <c r="E15" s="131"/>
      <c r="F15" s="131"/>
      <c r="G15" s="131"/>
      <c r="H15" s="131"/>
      <c r="I15" s="131"/>
      <c r="J15" s="73"/>
      <c r="K15" s="73"/>
      <c r="L15" s="73"/>
      <c r="M15" s="73"/>
      <c r="N15" s="73"/>
      <c r="O15" s="73"/>
    </row>
    <row r="16" spans="1:16" s="3" customFormat="1" ht="15.75" x14ac:dyDescent="0.25">
      <c r="A16" s="125" t="s">
        <v>25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73"/>
      <c r="P16" s="6"/>
    </row>
    <row r="17" spans="1:15" ht="15.75" x14ac:dyDescent="0.25">
      <c r="A17" s="126"/>
      <c r="B17" s="126"/>
      <c r="C17" s="74"/>
      <c r="D17" s="75"/>
      <c r="E17" s="75"/>
      <c r="F17" s="75"/>
      <c r="G17" s="75"/>
      <c r="H17" s="75"/>
      <c r="I17" s="76"/>
      <c r="J17" s="126"/>
      <c r="K17" s="126"/>
      <c r="L17" s="76"/>
      <c r="M17" s="76"/>
      <c r="N17" s="76"/>
      <c r="O17" s="76"/>
    </row>
    <row r="18" spans="1:15" s="5" customFormat="1" ht="15.75" x14ac:dyDescent="0.25">
      <c r="A18" s="95"/>
      <c r="B18" s="95"/>
      <c r="C18" s="95"/>
      <c r="D18" s="95"/>
      <c r="E18" s="95"/>
      <c r="F18" s="95"/>
      <c r="G18" s="95"/>
      <c r="H18" s="8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6" workbookViewId="0">
      <selection activeCell="D105" sqref="D105"/>
    </sheetView>
  </sheetViews>
  <sheetFormatPr defaultRowHeight="15" x14ac:dyDescent="0.25"/>
  <sheetData>
    <row r="1" spans="1:5" ht="15.75" thickBot="1" x14ac:dyDescent="0.3">
      <c r="A1" s="28">
        <v>89</v>
      </c>
      <c r="C1" s="33">
        <v>89</v>
      </c>
      <c r="D1" s="35"/>
      <c r="E1" s="36"/>
    </row>
    <row r="2" spans="1:5" ht="15.75" thickBot="1" x14ac:dyDescent="0.3">
      <c r="A2" s="28">
        <v>35</v>
      </c>
      <c r="C2" s="34">
        <v>35</v>
      </c>
      <c r="D2" s="35"/>
      <c r="E2" s="36"/>
    </row>
    <row r="3" spans="1:5" ht="15.75" thickBot="1" x14ac:dyDescent="0.3">
      <c r="A3" s="28">
        <v>5</v>
      </c>
      <c r="C3" s="34">
        <v>5</v>
      </c>
      <c r="D3" s="35"/>
      <c r="E3" s="36"/>
    </row>
    <row r="4" spans="1:5" ht="15.75" thickBot="1" x14ac:dyDescent="0.3">
      <c r="A4" s="28">
        <v>5</v>
      </c>
      <c r="C4" s="34">
        <v>5</v>
      </c>
      <c r="D4" s="35"/>
      <c r="E4" s="36"/>
    </row>
    <row r="5" spans="1:5" ht="15.75" thickBot="1" x14ac:dyDescent="0.3">
      <c r="A5" s="28">
        <v>23</v>
      </c>
      <c r="C5" s="34">
        <v>23</v>
      </c>
      <c r="D5" s="35"/>
      <c r="E5" s="36"/>
    </row>
    <row r="6" spans="1:5" ht="15.75" thickBot="1" x14ac:dyDescent="0.3">
      <c r="A6" s="28">
        <v>23</v>
      </c>
      <c r="C6" s="34">
        <v>23</v>
      </c>
      <c r="D6" s="35"/>
      <c r="E6" s="36"/>
    </row>
    <row r="7" spans="1:5" ht="15.75" thickBot="1" x14ac:dyDescent="0.3">
      <c r="A7" s="28">
        <v>110</v>
      </c>
      <c r="C7" s="34">
        <v>110</v>
      </c>
      <c r="D7" s="35"/>
      <c r="E7" s="36"/>
    </row>
    <row r="8" spans="1:5" ht="15.75" thickBot="1" x14ac:dyDescent="0.3">
      <c r="A8" s="28">
        <v>352</v>
      </c>
      <c r="C8" s="34">
        <v>352</v>
      </c>
      <c r="D8" s="35"/>
      <c r="E8" s="36"/>
    </row>
    <row r="9" spans="1:5" ht="15.75" thickBot="1" x14ac:dyDescent="0.3">
      <c r="A9" s="28">
        <v>20</v>
      </c>
      <c r="C9" s="34">
        <v>20</v>
      </c>
      <c r="D9" s="35"/>
      <c r="E9" s="36"/>
    </row>
    <row r="10" spans="1:5" ht="15.75" thickBot="1" x14ac:dyDescent="0.3">
      <c r="A10" s="28">
        <v>33</v>
      </c>
      <c r="C10" s="34">
        <v>33</v>
      </c>
      <c r="D10" s="35"/>
      <c r="E10" s="36"/>
    </row>
    <row r="11" spans="1:5" ht="15.75" thickBot="1" x14ac:dyDescent="0.3">
      <c r="A11" s="28">
        <v>23</v>
      </c>
      <c r="C11" s="34">
        <v>23</v>
      </c>
      <c r="D11" s="35"/>
      <c r="E11" s="36"/>
    </row>
    <row r="12" spans="1:5" ht="15.75" thickBot="1" x14ac:dyDescent="0.3">
      <c r="A12" s="28">
        <v>15</v>
      </c>
      <c r="C12" s="34">
        <v>15</v>
      </c>
      <c r="D12" s="35"/>
      <c r="E12" s="36"/>
    </row>
    <row r="13" spans="1:5" ht="15.75" thickBot="1" x14ac:dyDescent="0.3">
      <c r="A13" s="28">
        <v>21</v>
      </c>
      <c r="C13" s="34">
        <v>21</v>
      </c>
      <c r="D13" s="35"/>
      <c r="E13" s="36"/>
    </row>
    <row r="14" spans="1:5" ht="15.75" thickBot="1" x14ac:dyDescent="0.3">
      <c r="A14" s="28">
        <v>3</v>
      </c>
      <c r="C14" s="34">
        <v>3</v>
      </c>
      <c r="D14" s="35"/>
      <c r="E14" s="36"/>
    </row>
    <row r="15" spans="1:5" ht="15.75" thickBot="1" x14ac:dyDescent="0.3">
      <c r="A15" s="28">
        <v>89</v>
      </c>
      <c r="C15" s="34">
        <v>89</v>
      </c>
      <c r="D15" s="35"/>
      <c r="E15" s="36"/>
    </row>
    <row r="16" spans="1:5" ht="15.75" thickBot="1" x14ac:dyDescent="0.3">
      <c r="A16" s="28">
        <v>13</v>
      </c>
      <c r="C16" s="34">
        <v>13</v>
      </c>
      <c r="D16" s="35"/>
      <c r="E16" s="36"/>
    </row>
    <row r="17" spans="1:5" ht="15.75" thickBot="1" x14ac:dyDescent="0.3">
      <c r="A17" s="28">
        <v>40</v>
      </c>
      <c r="C17" s="34">
        <v>40</v>
      </c>
      <c r="D17" s="35"/>
      <c r="E17" s="36"/>
    </row>
    <row r="18" spans="1:5" ht="15.75" thickBot="1" x14ac:dyDescent="0.3">
      <c r="A18" s="28">
        <v>15</v>
      </c>
      <c r="C18" s="34">
        <v>15</v>
      </c>
      <c r="D18" s="35"/>
      <c r="E18" s="36"/>
    </row>
    <row r="19" spans="1:5" ht="15.75" thickBot="1" x14ac:dyDescent="0.3">
      <c r="A19" s="28">
        <v>1</v>
      </c>
      <c r="C19" s="34">
        <v>1</v>
      </c>
      <c r="D19" s="35"/>
      <c r="E19" s="36"/>
    </row>
    <row r="20" spans="1:5" ht="15.75" thickBot="1" x14ac:dyDescent="0.3">
      <c r="A20" s="28">
        <v>18</v>
      </c>
      <c r="C20" s="34">
        <v>18</v>
      </c>
      <c r="D20" s="35"/>
      <c r="E20" s="36"/>
    </row>
    <row r="21" spans="1:5" ht="15.75" thickBot="1" x14ac:dyDescent="0.3">
      <c r="A21" s="28">
        <v>1</v>
      </c>
      <c r="C21" s="34">
        <v>1</v>
      </c>
      <c r="D21" s="35"/>
      <c r="E21" s="36"/>
    </row>
    <row r="22" spans="1:5" ht="15.75" thickBot="1" x14ac:dyDescent="0.3">
      <c r="A22" s="28">
        <v>1</v>
      </c>
      <c r="C22" s="34">
        <v>1</v>
      </c>
      <c r="D22" s="35"/>
      <c r="E22" s="36"/>
    </row>
    <row r="23" spans="1:5" ht="15.75" thickBot="1" x14ac:dyDescent="0.3">
      <c r="A23" s="28">
        <v>1</v>
      </c>
      <c r="C23" s="34">
        <v>1</v>
      </c>
      <c r="D23" s="35"/>
      <c r="E23" s="36"/>
    </row>
    <row r="24" spans="1:5" ht="15.75" thickBot="1" x14ac:dyDescent="0.3">
      <c r="A24" s="28">
        <v>200</v>
      </c>
      <c r="C24" s="34">
        <v>200</v>
      </c>
      <c r="D24" s="35"/>
      <c r="E24" s="36"/>
    </row>
    <row r="25" spans="1:5" ht="15.75" thickBot="1" x14ac:dyDescent="0.3">
      <c r="A25" s="28">
        <v>200</v>
      </c>
      <c r="C25" s="34">
        <v>200</v>
      </c>
      <c r="D25" s="35"/>
      <c r="E25" s="36"/>
    </row>
    <row r="26" spans="1:5" ht="15.75" thickBot="1" x14ac:dyDescent="0.3">
      <c r="A26" s="28">
        <v>200</v>
      </c>
      <c r="C26" s="34">
        <v>200</v>
      </c>
      <c r="D26" s="35"/>
      <c r="E26" s="36"/>
    </row>
    <row r="27" spans="1:5" ht="15.75" thickBot="1" x14ac:dyDescent="0.3">
      <c r="A27" s="28">
        <v>13</v>
      </c>
      <c r="C27" s="34">
        <v>13</v>
      </c>
      <c r="D27" s="35"/>
      <c r="E27" s="36"/>
    </row>
    <row r="28" spans="1:5" ht="15.75" thickBot="1" x14ac:dyDescent="0.3">
      <c r="A28" s="28">
        <v>43</v>
      </c>
      <c r="C28" s="34">
        <v>43</v>
      </c>
      <c r="D28" s="35"/>
      <c r="E28" s="36"/>
    </row>
    <row r="29" spans="1:5" ht="15.75" thickBot="1" x14ac:dyDescent="0.3">
      <c r="A29" s="28">
        <v>18</v>
      </c>
      <c r="C29" s="34">
        <v>18</v>
      </c>
      <c r="D29" s="35"/>
      <c r="E29" s="36"/>
    </row>
    <row r="30" spans="1:5" ht="15.75" thickBot="1" x14ac:dyDescent="0.3">
      <c r="A30" s="28">
        <v>5</v>
      </c>
      <c r="C30" s="34">
        <v>5</v>
      </c>
      <c r="D30" s="35"/>
      <c r="E30" s="36"/>
    </row>
    <row r="31" spans="1:5" ht="15.75" thickBot="1" x14ac:dyDescent="0.3">
      <c r="A31" s="28">
        <v>2</v>
      </c>
      <c r="C31" s="34">
        <v>2</v>
      </c>
      <c r="D31" s="35"/>
      <c r="E31" s="36"/>
    </row>
    <row r="32" spans="1:5" ht="15.75" thickBot="1" x14ac:dyDescent="0.3">
      <c r="A32" s="28">
        <v>27</v>
      </c>
      <c r="C32" s="34">
        <v>27</v>
      </c>
      <c r="D32" s="35"/>
      <c r="E32" s="36"/>
    </row>
    <row r="33" spans="1:5" ht="15.75" thickBot="1" x14ac:dyDescent="0.3">
      <c r="A33" s="28">
        <v>5</v>
      </c>
      <c r="C33" s="34">
        <v>5</v>
      </c>
      <c r="D33" s="35"/>
      <c r="E33" s="36"/>
    </row>
    <row r="34" spans="1:5" ht="15.75" thickBot="1" x14ac:dyDescent="0.3">
      <c r="A34" s="28">
        <v>4</v>
      </c>
      <c r="C34" s="34">
        <v>4</v>
      </c>
      <c r="D34" s="35"/>
      <c r="E34" s="36"/>
    </row>
    <row r="35" spans="1:5" ht="15.75" thickBot="1" x14ac:dyDescent="0.3">
      <c r="A35" s="28">
        <v>10</v>
      </c>
      <c r="C35" s="34">
        <v>10</v>
      </c>
      <c r="D35" s="35"/>
      <c r="E35" s="36"/>
    </row>
    <row r="36" spans="1:5" ht="15.75" thickBot="1" x14ac:dyDescent="0.3">
      <c r="A36" s="28">
        <v>19</v>
      </c>
      <c r="C36" s="34">
        <v>19</v>
      </c>
      <c r="D36" s="35"/>
      <c r="E36" s="36"/>
    </row>
    <row r="37" spans="1:5" ht="15.75" thickBot="1" x14ac:dyDescent="0.3">
      <c r="A37" s="28">
        <v>600</v>
      </c>
      <c r="C37" s="34">
        <v>600</v>
      </c>
      <c r="D37" s="35"/>
      <c r="E37" s="36"/>
    </row>
    <row r="38" spans="1:5" ht="15.75" thickBot="1" x14ac:dyDescent="0.3">
      <c r="A38" s="28">
        <v>10</v>
      </c>
      <c r="C38" s="34">
        <v>10</v>
      </c>
      <c r="D38" s="35"/>
      <c r="E38" s="36"/>
    </row>
    <row r="39" spans="1:5" ht="15.75" thickBot="1" x14ac:dyDescent="0.3">
      <c r="A39" s="28">
        <v>2</v>
      </c>
      <c r="C39" s="34">
        <v>2</v>
      </c>
      <c r="D39" s="35"/>
      <c r="E39" s="36"/>
    </row>
    <row r="40" spans="1:5" ht="15.75" thickBot="1" x14ac:dyDescent="0.3">
      <c r="A40" s="28">
        <v>14</v>
      </c>
      <c r="C40" s="34">
        <v>14</v>
      </c>
      <c r="D40" s="35"/>
      <c r="E40" s="36"/>
    </row>
    <row r="41" spans="1:5" ht="15.75" thickBot="1" x14ac:dyDescent="0.3">
      <c r="A41" s="28">
        <v>22</v>
      </c>
      <c r="C41" s="34">
        <v>22</v>
      </c>
      <c r="D41" s="35"/>
      <c r="E41" s="36"/>
    </row>
    <row r="42" spans="1:5" ht="15.75" thickBot="1" x14ac:dyDescent="0.3">
      <c r="A42" s="28">
        <v>10</v>
      </c>
      <c r="C42" s="34">
        <v>10</v>
      </c>
      <c r="D42" s="35"/>
      <c r="E42" s="36"/>
    </row>
    <row r="43" spans="1:5" ht="15.75" thickBot="1" x14ac:dyDescent="0.3">
      <c r="A43" s="28">
        <v>2</v>
      </c>
      <c r="C43" s="34">
        <v>2</v>
      </c>
      <c r="D43" s="35"/>
      <c r="E43" s="36"/>
    </row>
    <row r="44" spans="1:5" ht="15.75" thickBot="1" x14ac:dyDescent="0.3">
      <c r="A44" s="28">
        <v>2</v>
      </c>
      <c r="C44" s="34">
        <v>2</v>
      </c>
      <c r="D44" s="35"/>
      <c r="E44" s="36"/>
    </row>
    <row r="45" spans="1:5" ht="15.75" thickBot="1" x14ac:dyDescent="0.3">
      <c r="A45" s="28">
        <v>4</v>
      </c>
      <c r="C45" s="34">
        <v>4</v>
      </c>
      <c r="D45" s="35"/>
      <c r="E45" s="36"/>
    </row>
    <row r="46" spans="1:5" ht="15.75" thickBot="1" x14ac:dyDescent="0.3">
      <c r="A46" s="28">
        <v>2</v>
      </c>
      <c r="C46" s="34">
        <v>2</v>
      </c>
      <c r="D46" s="35"/>
      <c r="E46" s="36"/>
    </row>
    <row r="47" spans="1:5" ht="15.75" thickBot="1" x14ac:dyDescent="0.3">
      <c r="A47" s="28">
        <v>30</v>
      </c>
      <c r="C47" s="34">
        <v>30</v>
      </c>
      <c r="D47" s="35"/>
      <c r="E47" s="36"/>
    </row>
    <row r="48" spans="1:5" ht="15.75" thickBot="1" x14ac:dyDescent="0.3">
      <c r="A48" s="28">
        <v>2</v>
      </c>
      <c r="C48" s="34">
        <v>2</v>
      </c>
      <c r="D48" s="35"/>
      <c r="E48" s="36"/>
    </row>
    <row r="49" spans="1:5" ht="15.75" thickBot="1" x14ac:dyDescent="0.3">
      <c r="A49" s="28">
        <v>10</v>
      </c>
      <c r="C49" s="34">
        <v>10</v>
      </c>
      <c r="D49" s="35"/>
      <c r="E49" s="36"/>
    </row>
    <row r="50" spans="1:5" ht="15.75" thickBot="1" x14ac:dyDescent="0.3">
      <c r="A50" s="28">
        <v>2</v>
      </c>
      <c r="C50" s="34">
        <v>2</v>
      </c>
      <c r="D50" s="35"/>
      <c r="E50" s="36"/>
    </row>
    <row r="51" spans="1:5" ht="15.75" thickBot="1" x14ac:dyDescent="0.3">
      <c r="A51" s="28">
        <v>33</v>
      </c>
      <c r="C51" s="34">
        <v>33</v>
      </c>
      <c r="D51" s="35"/>
      <c r="E51" s="36"/>
    </row>
    <row r="52" spans="1:5" ht="15.75" thickBot="1" x14ac:dyDescent="0.3">
      <c r="A52" s="28">
        <v>3</v>
      </c>
      <c r="C52" s="34">
        <v>3</v>
      </c>
      <c r="D52" s="35"/>
      <c r="E52" s="36"/>
    </row>
    <row r="53" spans="1:5" ht="15.75" thickBot="1" x14ac:dyDescent="0.3">
      <c r="A53" s="28">
        <v>5</v>
      </c>
      <c r="C53" s="34">
        <v>5</v>
      </c>
      <c r="D53" s="35"/>
      <c r="E53" s="36"/>
    </row>
    <row r="54" spans="1:5" ht="15.75" thickBot="1" x14ac:dyDescent="0.3">
      <c r="A54" s="28">
        <v>100</v>
      </c>
      <c r="C54" s="34">
        <v>100</v>
      </c>
      <c r="D54" s="35"/>
      <c r="E54" s="36"/>
    </row>
    <row r="55" spans="1:5" ht="15.75" thickBot="1" x14ac:dyDescent="0.3">
      <c r="A55" s="28">
        <v>4</v>
      </c>
      <c r="C55" s="34">
        <v>4</v>
      </c>
      <c r="D55" s="35"/>
      <c r="E55" s="36"/>
    </row>
    <row r="56" spans="1:5" ht="15.75" thickBot="1" x14ac:dyDescent="0.3">
      <c r="A56" s="28">
        <v>4000</v>
      </c>
      <c r="C56" s="34">
        <v>4000</v>
      </c>
      <c r="D56" s="35"/>
      <c r="E56" s="36"/>
    </row>
    <row r="57" spans="1:5" ht="15.75" thickBot="1" x14ac:dyDescent="0.3">
      <c r="A57" s="28">
        <v>30</v>
      </c>
      <c r="C57" s="34">
        <v>30</v>
      </c>
      <c r="D57" s="35"/>
      <c r="E57" s="36"/>
    </row>
    <row r="58" spans="1:5" ht="15.75" thickBot="1" x14ac:dyDescent="0.3">
      <c r="A58" s="28">
        <v>30</v>
      </c>
      <c r="C58" s="34">
        <v>30</v>
      </c>
      <c r="D58" s="35"/>
      <c r="E58" s="36"/>
    </row>
    <row r="59" spans="1:5" ht="15.75" thickBot="1" x14ac:dyDescent="0.3">
      <c r="A59" s="28">
        <v>50</v>
      </c>
      <c r="C59" s="34">
        <v>50</v>
      </c>
      <c r="D59" s="35"/>
      <c r="E59" s="36"/>
    </row>
    <row r="60" spans="1:5" ht="15.75" thickBot="1" x14ac:dyDescent="0.3">
      <c r="A60" s="28">
        <v>15</v>
      </c>
      <c r="C60" s="34">
        <v>15</v>
      </c>
      <c r="D60" s="35"/>
      <c r="E60" s="36"/>
    </row>
    <row r="61" spans="1:5" ht="15.75" thickBot="1" x14ac:dyDescent="0.3">
      <c r="A61" s="28">
        <v>16</v>
      </c>
      <c r="C61" s="34">
        <v>16</v>
      </c>
      <c r="D61" s="35"/>
      <c r="E61" s="36"/>
    </row>
    <row r="62" spans="1:5" ht="15.75" thickBot="1" x14ac:dyDescent="0.3">
      <c r="A62" s="28">
        <v>10</v>
      </c>
      <c r="C62" s="34">
        <v>10</v>
      </c>
      <c r="D62" s="35"/>
      <c r="E62" s="36"/>
    </row>
    <row r="63" spans="1:5" ht="15.75" thickBot="1" x14ac:dyDescent="0.3">
      <c r="A63" s="28">
        <v>3</v>
      </c>
      <c r="C63" s="34">
        <v>3</v>
      </c>
      <c r="D63" s="35"/>
      <c r="E63" s="36"/>
    </row>
    <row r="64" spans="1:5" ht="15.75" thickBot="1" x14ac:dyDescent="0.3">
      <c r="A64" s="28">
        <v>6</v>
      </c>
      <c r="C64" s="34">
        <v>6</v>
      </c>
      <c r="D64" s="35"/>
      <c r="E64" s="36"/>
    </row>
    <row r="65" spans="1:5" ht="15.75" thickBot="1" x14ac:dyDescent="0.3">
      <c r="A65" s="28">
        <v>1</v>
      </c>
      <c r="C65" s="34">
        <v>1</v>
      </c>
      <c r="D65" s="35"/>
      <c r="E65" s="36"/>
    </row>
    <row r="66" spans="1:5" ht="15.75" thickBot="1" x14ac:dyDescent="0.3">
      <c r="A66" s="28">
        <v>4</v>
      </c>
      <c r="C66" s="34">
        <v>4</v>
      </c>
      <c r="D66" s="35"/>
      <c r="E66" s="36"/>
    </row>
    <row r="67" spans="1:5" ht="15.75" thickBot="1" x14ac:dyDescent="0.3">
      <c r="A67" s="28">
        <v>12</v>
      </c>
      <c r="C67" s="34">
        <v>12</v>
      </c>
      <c r="D67" s="35"/>
      <c r="E67" s="36"/>
    </row>
    <row r="68" spans="1:5" ht="15.75" thickBot="1" x14ac:dyDescent="0.3">
      <c r="A68" s="28">
        <v>20</v>
      </c>
      <c r="C68" s="34">
        <v>20</v>
      </c>
      <c r="D68" s="35"/>
      <c r="E68" s="36"/>
    </row>
    <row r="69" spans="1:5" ht="15.75" thickBot="1" x14ac:dyDescent="0.3">
      <c r="A69" s="30">
        <v>20</v>
      </c>
      <c r="C69" s="34">
        <v>20</v>
      </c>
      <c r="D69" s="35"/>
      <c r="E69" s="36"/>
    </row>
    <row r="70" spans="1:5" ht="15.75" thickBot="1" x14ac:dyDescent="0.3">
      <c r="A70" s="28">
        <v>30</v>
      </c>
      <c r="C70" s="34">
        <v>30</v>
      </c>
      <c r="D70" s="35"/>
      <c r="E70" s="36"/>
    </row>
    <row r="71" spans="1:5" ht="15.75" thickBot="1" x14ac:dyDescent="0.3">
      <c r="A71" s="28">
        <v>1</v>
      </c>
      <c r="C71" s="34">
        <v>1</v>
      </c>
      <c r="D71" s="35"/>
      <c r="E71" s="36"/>
    </row>
    <row r="72" spans="1:5" ht="15.75" thickBot="1" x14ac:dyDescent="0.3">
      <c r="A72" s="28">
        <v>2</v>
      </c>
      <c r="C72" s="34">
        <v>2</v>
      </c>
      <c r="D72" s="35"/>
      <c r="E72" s="36"/>
    </row>
    <row r="73" spans="1:5" ht="15.75" thickBot="1" x14ac:dyDescent="0.3">
      <c r="A73" s="28">
        <v>2</v>
      </c>
      <c r="C73" s="34">
        <v>2</v>
      </c>
      <c r="D73" s="35"/>
      <c r="E73" s="36"/>
    </row>
    <row r="74" spans="1:5" ht="15.75" thickBot="1" x14ac:dyDescent="0.3">
      <c r="A74" s="28">
        <v>2</v>
      </c>
      <c r="C74" s="34">
        <v>2</v>
      </c>
      <c r="D74" s="35"/>
      <c r="E74" s="36"/>
    </row>
    <row r="75" spans="1:5" ht="15.75" thickBot="1" x14ac:dyDescent="0.3">
      <c r="A75" s="28">
        <v>1</v>
      </c>
      <c r="C75" s="34">
        <v>1</v>
      </c>
      <c r="D75" s="35"/>
      <c r="E75" s="36"/>
    </row>
    <row r="76" spans="1:5" ht="15.75" thickBot="1" x14ac:dyDescent="0.3">
      <c r="A76" s="28">
        <v>7</v>
      </c>
      <c r="C76" s="34">
        <v>7</v>
      </c>
      <c r="D76" s="35"/>
      <c r="E76" s="36"/>
    </row>
    <row r="77" spans="1:5" ht="15.75" thickBot="1" x14ac:dyDescent="0.3">
      <c r="A77" s="28">
        <v>2</v>
      </c>
      <c r="C77" s="34">
        <v>2</v>
      </c>
      <c r="D77" s="35"/>
      <c r="E77" s="36"/>
    </row>
    <row r="78" spans="1:5" ht="15.75" thickBot="1" x14ac:dyDescent="0.3">
      <c r="A78" s="28">
        <v>1</v>
      </c>
      <c r="C78" s="34">
        <v>1</v>
      </c>
      <c r="D78" s="35"/>
      <c r="E78" s="36"/>
    </row>
    <row r="79" spans="1:5" ht="15.75" thickBot="1" x14ac:dyDescent="0.3">
      <c r="A79" s="28">
        <v>1</v>
      </c>
      <c r="C79" s="34">
        <v>1</v>
      </c>
      <c r="D79" s="35"/>
      <c r="E79" s="36"/>
    </row>
    <row r="80" spans="1:5" ht="15.75" thickBot="1" x14ac:dyDescent="0.3">
      <c r="A80" s="28">
        <v>5</v>
      </c>
      <c r="C80" s="34">
        <v>5</v>
      </c>
      <c r="D80" s="35"/>
      <c r="E80" s="36"/>
    </row>
    <row r="81" spans="1:5" ht="15.75" thickBot="1" x14ac:dyDescent="0.3">
      <c r="A81" s="28">
        <v>1</v>
      </c>
      <c r="C81" s="34">
        <v>1</v>
      </c>
      <c r="D81" s="35"/>
      <c r="E81" s="36"/>
    </row>
    <row r="82" spans="1:5" ht="15.75" thickBot="1" x14ac:dyDescent="0.3">
      <c r="A82" s="28">
        <v>7</v>
      </c>
      <c r="C82" s="34">
        <v>7</v>
      </c>
      <c r="D82" s="35"/>
      <c r="E82" s="36"/>
    </row>
    <row r="83" spans="1:5" ht="15.75" thickBot="1" x14ac:dyDescent="0.3">
      <c r="A83" s="28">
        <v>4</v>
      </c>
      <c r="C83" s="34">
        <v>4</v>
      </c>
      <c r="D83" s="35"/>
      <c r="E83" s="36"/>
    </row>
    <row r="84" spans="1:5" ht="15.75" thickBot="1" x14ac:dyDescent="0.3">
      <c r="A84" s="28">
        <v>5</v>
      </c>
      <c r="C84" s="34">
        <v>5</v>
      </c>
      <c r="D84" s="35"/>
      <c r="E84" s="36"/>
    </row>
    <row r="85" spans="1:5" ht="15.75" thickBot="1" x14ac:dyDescent="0.3">
      <c r="A85" s="31">
        <v>2</v>
      </c>
      <c r="C85" s="34">
        <v>2</v>
      </c>
      <c r="D85" s="35"/>
      <c r="E85" s="36"/>
    </row>
    <row r="86" spans="1:5" ht="15.75" thickBot="1" x14ac:dyDescent="0.3">
      <c r="A86" s="28">
        <v>1</v>
      </c>
      <c r="C86" s="34">
        <v>1</v>
      </c>
      <c r="D86" s="35"/>
      <c r="E86" s="36"/>
    </row>
    <row r="87" spans="1:5" ht="15.75" thickBot="1" x14ac:dyDescent="0.3">
      <c r="A87" s="28">
        <v>2</v>
      </c>
      <c r="C87" s="34">
        <v>2</v>
      </c>
      <c r="D87" s="35"/>
      <c r="E87" s="36"/>
    </row>
    <row r="88" spans="1:5" ht="15.75" thickBot="1" x14ac:dyDescent="0.3">
      <c r="A88" s="28">
        <v>3</v>
      </c>
      <c r="C88" s="33">
        <v>3</v>
      </c>
      <c r="D88" s="35"/>
      <c r="E88" s="36"/>
    </row>
    <row r="89" spans="1:5" ht="15.75" thickBot="1" x14ac:dyDescent="0.3">
      <c r="A89" s="28">
        <v>3</v>
      </c>
      <c r="C89" s="34">
        <v>3</v>
      </c>
      <c r="D89" s="35"/>
      <c r="E89" s="36"/>
    </row>
    <row r="90" spans="1:5" ht="15.75" thickBot="1" x14ac:dyDescent="0.3">
      <c r="A90" s="28">
        <v>10</v>
      </c>
      <c r="C90" s="34">
        <v>10</v>
      </c>
      <c r="D90" s="35"/>
      <c r="E90" s="36"/>
    </row>
    <row r="91" spans="1:5" ht="15.75" thickBot="1" x14ac:dyDescent="0.3">
      <c r="A91" s="28">
        <v>1</v>
      </c>
      <c r="C91" s="34">
        <v>1</v>
      </c>
      <c r="D91" s="35"/>
      <c r="E91" s="36"/>
    </row>
    <row r="92" spans="1:5" ht="15.75" thickBot="1" x14ac:dyDescent="0.3">
      <c r="A92" s="28">
        <v>1</v>
      </c>
      <c r="C92" s="34">
        <v>1</v>
      </c>
      <c r="D92" s="35"/>
      <c r="E92" s="36"/>
    </row>
    <row r="93" spans="1:5" ht="15.75" thickBot="1" x14ac:dyDescent="0.3">
      <c r="A93" s="28">
        <v>1</v>
      </c>
      <c r="C93" s="34">
        <v>1</v>
      </c>
      <c r="D93" s="35"/>
      <c r="E93" s="36"/>
    </row>
    <row r="94" spans="1:5" ht="15.75" thickBot="1" x14ac:dyDescent="0.3">
      <c r="A94" s="28">
        <v>1</v>
      </c>
      <c r="C94" s="34">
        <v>1</v>
      </c>
      <c r="D94" s="35"/>
      <c r="E94" s="36"/>
    </row>
    <row r="95" spans="1:5" ht="15.75" thickBot="1" x14ac:dyDescent="0.3">
      <c r="A95" s="28">
        <v>1</v>
      </c>
      <c r="C95" s="34">
        <v>1</v>
      </c>
      <c r="D95" s="35"/>
      <c r="E95" s="36"/>
    </row>
    <row r="96" spans="1:5" ht="15.75" thickBot="1" x14ac:dyDescent="0.3">
      <c r="A96" s="28">
        <v>450</v>
      </c>
      <c r="C96" s="34">
        <v>450</v>
      </c>
      <c r="D96" s="35"/>
      <c r="E96" s="36"/>
    </row>
    <row r="97" spans="1:5" ht="15.75" thickBot="1" x14ac:dyDescent="0.3">
      <c r="A97" s="28">
        <v>2000</v>
      </c>
      <c r="C97" s="33">
        <v>2000</v>
      </c>
      <c r="D97" s="35"/>
      <c r="E97" s="36"/>
    </row>
    <row r="98" spans="1:5" ht="15.75" thickBot="1" x14ac:dyDescent="0.3">
      <c r="A98" s="28">
        <v>40</v>
      </c>
      <c r="C98" s="34">
        <v>40</v>
      </c>
      <c r="D98" s="35"/>
      <c r="E98" s="36"/>
    </row>
    <row r="99" spans="1:5" x14ac:dyDescent="0.25">
      <c r="A99">
        <f>SUM(A1:A98)</f>
        <v>9343</v>
      </c>
      <c r="C99">
        <f>SUM(C1:C98)</f>
        <v>9343</v>
      </c>
      <c r="D99" s="35"/>
      <c r="E99" s="36"/>
    </row>
    <row r="100" spans="1:5" x14ac:dyDescent="0.25">
      <c r="D100" s="35"/>
      <c r="E100" s="36"/>
    </row>
    <row r="101" spans="1:5" x14ac:dyDescent="0.25">
      <c r="D101" s="35"/>
      <c r="E101" s="36"/>
    </row>
    <row r="102" spans="1:5" x14ac:dyDescent="0.25">
      <c r="D102" s="35"/>
      <c r="E102" s="36"/>
    </row>
    <row r="103" spans="1:5" x14ac:dyDescent="0.25">
      <c r="D103" s="36"/>
      <c r="E103" s="36"/>
    </row>
    <row r="104" spans="1:5" x14ac:dyDescent="0.25">
      <c r="D104" s="36"/>
      <c r="E104" s="36"/>
    </row>
    <row r="105" spans="1:5" x14ac:dyDescent="0.25">
      <c r="D105" s="36"/>
      <c r="E105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2026-07-23T03:55:02Z</dcterms:modified>
</cp:coreProperties>
</file>