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Воспитателям" sheetId="4" r:id="rId1"/>
  </sheets>
  <definedNames>
    <definedName name="_xlnm.Print_Area" localSheetId="0">Воспитателям!$A$1:$P$38</definedName>
  </definedNames>
  <calcPr calcId="125725"/>
</workbook>
</file>

<file path=xl/calcChain.xml><?xml version="1.0" encoding="utf-8"?>
<calcChain xmlns="http://schemas.openxmlformats.org/spreadsheetml/2006/main">
  <c r="H7" i="4"/>
  <c r="I7" s="1"/>
  <c r="J7" s="1"/>
  <c r="K7"/>
  <c r="L7" s="1"/>
  <c r="M7" s="1"/>
  <c r="N7" s="1"/>
  <c r="H6"/>
  <c r="I6" s="1"/>
  <c r="J6" s="1"/>
  <c r="K6"/>
  <c r="L6" s="1"/>
  <c r="M6" s="1"/>
  <c r="N6" s="1"/>
  <c r="K8"/>
  <c r="L8" s="1"/>
  <c r="M8" s="1"/>
  <c r="N8" s="1"/>
  <c r="H8"/>
  <c r="I8" s="1"/>
  <c r="J8" s="1"/>
  <c r="K5"/>
  <c r="L5" s="1"/>
  <c r="M5" s="1"/>
  <c r="N5" s="1"/>
  <c r="H5"/>
  <c r="I5" s="1"/>
  <c r="J5" s="1"/>
  <c r="H11"/>
  <c r="I11" s="1"/>
  <c r="J11" s="1"/>
  <c r="H10"/>
  <c r="I10" s="1"/>
  <c r="J10" s="1"/>
  <c r="H9"/>
  <c r="I9" s="1"/>
  <c r="J9" s="1"/>
  <c r="K9"/>
  <c r="L9" s="1"/>
  <c r="M9" s="1"/>
  <c r="N9" s="1"/>
  <c r="K10"/>
  <c r="L10" s="1"/>
  <c r="M10" s="1"/>
  <c r="N10" s="1"/>
  <c r="K11"/>
  <c r="L11" s="1"/>
  <c r="M11" s="1"/>
  <c r="N11" s="1"/>
</calcChain>
</file>

<file path=xl/sharedStrings.xml><?xml version="1.0" encoding="utf-8"?>
<sst xmlns="http://schemas.openxmlformats.org/spreadsheetml/2006/main" count="33" uniqueCount="27">
  <si>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</si>
  <si>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</si>
  <si>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</si>
  <si>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</si>
  <si>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</si>
  <si>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</si>
  <si>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</si>
  <si>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</si>
  <si>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</si>
  <si>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</si>
  <si>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</si>
  <si>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</si>
  <si>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</si>
  <si>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</si>
  <si>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</si>
  <si>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</si>
  <si>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</si>
  <si>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</si>
  <si>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Поставщик № 1</t>
  </si>
  <si>
    <t>Поставщик № 2</t>
  </si>
  <si>
    <t>Поставщик № 3</t>
  </si>
  <si>
    <t>шт.</t>
  </si>
  <si>
    <t>Стол 2-х местный ученический</t>
  </si>
  <si>
    <t>Стул офисный</t>
  </si>
  <si>
    <t>Ответственный за расчет НМЦК: ________________________________ М.В. Бардук</t>
  </si>
  <si>
    <t>Стеллаж. Высота не менее 120 см, глубина полок не менее 28 см Материал корпуса: ЛДСП</t>
  </si>
  <si>
    <t xml:space="preserve">Стенд размер не менее: 990*745 мм, не менее 7 карманов формата А 4 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</si>
</sst>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4" fillId="0" borderId="1" xfId="0" applyFont="1" applyBorder="1"/>
    <xf numFmtId="4" fontId="5" fillId="0" borderId="1" xfId="0" applyNumberFormat="1" applyFont="1" applyBorder="1" applyAlignment="1">
      <alignment vertical="center"/>
    </xf>
    <xf numFmtId="14" fontId="4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9"/>
  <sheetViews>
    <sheetView tabSelected="1" view="pageBreakPreview" zoomScaleSheetLayoutView="100" workbookViewId="0">
      <selection activeCell="N16" sqref="N16"/>
    </sheetView>
  </sheetViews>
  <sheetFormatPr defaultColWidth="9.140625" defaultRowHeight="12.75"/>
  <cols>
    <col min="1" max="1" width="3.140625" style="2" customWidth="1"/>
    <col min="2" max="2" width="36.2851562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6"/>
      <c r="C1" s="6"/>
      <c r="K1" s="5"/>
      <c r="M1" s="48"/>
      <c r="N1" s="48"/>
      <c r="O1" s="8"/>
      <c r="P1" s="8"/>
      <c r="Q1" s="8"/>
      <c r="R1" s="8"/>
      <c r="S1" s="8"/>
      <c r="T1" s="8"/>
      <c r="U1" s="8"/>
      <c r="V1" s="8"/>
      <c r="W1" s="9"/>
      <c r="X1" s="9"/>
      <c r="Y1" s="9"/>
      <c r="Z1" s="9"/>
      <c r="AA1" s="9"/>
      <c r="AB1" s="9"/>
      <c r="AC1" s="9"/>
    </row>
    <row r="2" spans="1:29" ht="39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M2" s="49"/>
      <c r="N2" s="4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39" customHeight="1">
      <c r="A3" s="15" t="s">
        <v>0</v>
      </c>
      <c r="B3" s="38" t="s">
        <v>16</v>
      </c>
      <c r="C3" s="38" t="s">
        <v>1</v>
      </c>
      <c r="D3" s="38" t="s">
        <v>2</v>
      </c>
      <c r="E3" s="41" t="s">
        <v>14</v>
      </c>
      <c r="F3" s="42"/>
      <c r="G3" s="43"/>
      <c r="H3" s="44" t="s">
        <v>12</v>
      </c>
      <c r="I3" s="45"/>
      <c r="J3" s="46"/>
      <c r="K3" s="47" t="s">
        <v>6</v>
      </c>
      <c r="L3" s="47"/>
      <c r="M3" s="47"/>
      <c r="N3" s="47"/>
    </row>
    <row r="4" spans="1:29" ht="147.75" customHeight="1">
      <c r="A4" s="16"/>
      <c r="B4" s="39"/>
      <c r="C4" s="39"/>
      <c r="D4" s="39"/>
      <c r="E4" s="36" t="s">
        <v>18</v>
      </c>
      <c r="F4" s="36" t="s">
        <v>19</v>
      </c>
      <c r="G4" s="36" t="s">
        <v>20</v>
      </c>
      <c r="H4" s="3" t="s">
        <v>5</v>
      </c>
      <c r="I4" s="3" t="s">
        <v>3</v>
      </c>
      <c r="J4" s="4" t="s">
        <v>4</v>
      </c>
      <c r="K4" s="1" t="s">
        <v>15</v>
      </c>
      <c r="L4" s="7" t="s">
        <v>9</v>
      </c>
      <c r="M4" s="7" t="s">
        <v>10</v>
      </c>
      <c r="N4" s="7" t="s">
        <v>11</v>
      </c>
    </row>
    <row r="5" spans="1:29" ht="27" customHeight="1">
      <c r="A5" s="28">
        <v>1</v>
      </c>
      <c r="B5" s="29" t="s">
        <v>22</v>
      </c>
      <c r="C5" s="30" t="s">
        <v>21</v>
      </c>
      <c r="D5" s="30">
        <v>3</v>
      </c>
      <c r="E5" s="31">
        <v>5041</v>
      </c>
      <c r="F5" s="31">
        <v>4725</v>
      </c>
      <c r="G5" s="31">
        <v>4559</v>
      </c>
      <c r="H5" s="32">
        <f t="shared" ref="H5:H6" si="0">AVERAGE(E5:G5)</f>
        <v>4775</v>
      </c>
      <c r="I5" s="33">
        <f t="shared" ref="I5:I11" si="1">SQRT(((SUM((POWER(E5-H5,2)),(POWER(F5-H5,2)),(POWER(G5-H5,2)))/(COLUMNS(E5:G5)-1))))</f>
        <v>244.85914318236107</v>
      </c>
      <c r="J5" s="33">
        <f t="shared" ref="J5:J11" si="2">I5/H5*100</f>
        <v>5.1279401713583468</v>
      </c>
      <c r="K5" s="34">
        <f t="shared" ref="K5:K11" si="3">((D5/3)*(SUM(E5:G5)))</f>
        <v>14325</v>
      </c>
      <c r="L5" s="35">
        <f t="shared" ref="L5:L11" si="4">K5/D5</f>
        <v>4775</v>
      </c>
      <c r="M5" s="34">
        <f t="shared" ref="M5:M11" si="5">ROUND(L5,2)</f>
        <v>4775</v>
      </c>
      <c r="N5" s="34">
        <f t="shared" ref="N5:N7" si="6">M5*D5</f>
        <v>14325</v>
      </c>
    </row>
    <row r="6" spans="1:29" ht="27" customHeight="1">
      <c r="A6" s="28">
        <v>2</v>
      </c>
      <c r="B6" s="29" t="s">
        <v>23</v>
      </c>
      <c r="C6" s="30" t="s">
        <v>21</v>
      </c>
      <c r="D6" s="30">
        <v>8</v>
      </c>
      <c r="E6" s="31">
        <v>1700</v>
      </c>
      <c r="F6" s="31">
        <v>2938</v>
      </c>
      <c r="G6" s="31">
        <v>2178</v>
      </c>
      <c r="H6" s="32">
        <f t="shared" si="0"/>
        <v>2272</v>
      </c>
      <c r="I6" s="33">
        <f t="shared" si="1"/>
        <v>624.33004092386909</v>
      </c>
      <c r="J6" s="33">
        <f t="shared" si="2"/>
        <v>27.479315181508323</v>
      </c>
      <c r="K6" s="34">
        <f t="shared" si="3"/>
        <v>18176</v>
      </c>
      <c r="L6" s="35">
        <f t="shared" si="4"/>
        <v>2272</v>
      </c>
      <c r="M6" s="34">
        <f t="shared" si="5"/>
        <v>2272</v>
      </c>
      <c r="N6" s="34">
        <f t="shared" si="6"/>
        <v>18176</v>
      </c>
    </row>
    <row r="7" spans="1:29" ht="45.75" customHeight="1">
      <c r="A7" s="28">
        <v>3</v>
      </c>
      <c r="B7" s="29" t="s">
        <v>26</v>
      </c>
      <c r="C7" s="30" t="s">
        <v>21</v>
      </c>
      <c r="D7" s="30">
        <v>2</v>
      </c>
      <c r="E7" s="28">
        <v>3549</v>
      </c>
      <c r="F7" s="28">
        <v>3238</v>
      </c>
      <c r="G7" s="28">
        <v>2529</v>
      </c>
      <c r="H7" s="32">
        <f>AVERAGE(E7:G7)</f>
        <v>3105.3333333333335</v>
      </c>
      <c r="I7" s="33">
        <f t="shared" si="1"/>
        <v>522.78134371200872</v>
      </c>
      <c r="J7" s="33">
        <f t="shared" si="2"/>
        <v>16.834950956805773</v>
      </c>
      <c r="K7" s="34">
        <f t="shared" si="3"/>
        <v>6210.6666666666661</v>
      </c>
      <c r="L7" s="35">
        <f t="shared" si="4"/>
        <v>3105.333333333333</v>
      </c>
      <c r="M7" s="34">
        <f t="shared" si="5"/>
        <v>3105.33</v>
      </c>
      <c r="N7" s="34">
        <f t="shared" si="6"/>
        <v>6210.66</v>
      </c>
    </row>
    <row r="8" spans="1:29" ht="47.25" customHeight="1">
      <c r="A8" s="28">
        <v>4</v>
      </c>
      <c r="B8" s="29" t="s">
        <v>25</v>
      </c>
      <c r="C8" s="30" t="s">
        <v>21</v>
      </c>
      <c r="D8" s="30">
        <v>2</v>
      </c>
      <c r="E8" s="28">
        <v>5472</v>
      </c>
      <c r="F8" s="28">
        <v>6454</v>
      </c>
      <c r="G8" s="28">
        <v>6590</v>
      </c>
      <c r="H8" s="32">
        <f>AVERAGE(E8:G8)</f>
        <v>6172</v>
      </c>
      <c r="I8" s="33">
        <f t="shared" si="1"/>
        <v>610.01967181395059</v>
      </c>
      <c r="J8" s="33">
        <f t="shared" si="2"/>
        <v>9.8836628615351678</v>
      </c>
      <c r="K8" s="34">
        <f t="shared" si="3"/>
        <v>12344</v>
      </c>
      <c r="L8" s="35">
        <f t="shared" si="4"/>
        <v>6172</v>
      </c>
      <c r="M8" s="34">
        <f t="shared" si="5"/>
        <v>6172</v>
      </c>
      <c r="N8" s="34">
        <f>M8*D8</f>
        <v>12344</v>
      </c>
    </row>
    <row r="9" spans="1:29" ht="23.25" hidden="1" customHeight="1">
      <c r="A9" s="22">
        <v>8</v>
      </c>
      <c r="B9" s="21"/>
      <c r="C9" s="25" t="s">
        <v>21</v>
      </c>
      <c r="D9" s="22"/>
      <c r="E9" s="23"/>
      <c r="F9" s="23"/>
      <c r="G9" s="23"/>
      <c r="H9" s="20" t="e">
        <f t="shared" ref="H9:H11" si="7">AVERAGE(E9:G9)</f>
        <v>#DIV/0!</v>
      </c>
      <c r="I9" s="24" t="e">
        <f t="shared" si="1"/>
        <v>#DIV/0!</v>
      </c>
      <c r="J9" s="24" t="e">
        <f t="shared" si="2"/>
        <v>#DIV/0!</v>
      </c>
      <c r="K9" s="26">
        <f t="shared" si="3"/>
        <v>0</v>
      </c>
      <c r="L9" s="27" t="e">
        <f t="shared" si="4"/>
        <v>#DIV/0!</v>
      </c>
      <c r="M9" s="26" t="e">
        <f t="shared" si="5"/>
        <v>#DIV/0!</v>
      </c>
      <c r="N9" s="26" t="e">
        <f t="shared" ref="N9:N11" si="8">M9*D9</f>
        <v>#DIV/0!</v>
      </c>
    </row>
    <row r="10" spans="1:29" ht="23.25" hidden="1" customHeight="1">
      <c r="A10" s="22">
        <v>9</v>
      </c>
      <c r="B10" s="21"/>
      <c r="C10" s="25" t="s">
        <v>21</v>
      </c>
      <c r="D10" s="22"/>
      <c r="E10" s="23"/>
      <c r="F10" s="23"/>
      <c r="G10" s="23"/>
      <c r="H10" s="20" t="e">
        <f t="shared" si="7"/>
        <v>#DIV/0!</v>
      </c>
      <c r="I10" s="24" t="e">
        <f t="shared" si="1"/>
        <v>#DIV/0!</v>
      </c>
      <c r="J10" s="24" t="e">
        <f t="shared" si="2"/>
        <v>#DIV/0!</v>
      </c>
      <c r="K10" s="26">
        <f t="shared" si="3"/>
        <v>0</v>
      </c>
      <c r="L10" s="27" t="e">
        <f t="shared" si="4"/>
        <v>#DIV/0!</v>
      </c>
      <c r="M10" s="26" t="e">
        <f t="shared" si="5"/>
        <v>#DIV/0!</v>
      </c>
      <c r="N10" s="26" t="e">
        <f t="shared" si="8"/>
        <v>#DIV/0!</v>
      </c>
    </row>
    <row r="11" spans="1:29" ht="23.25" hidden="1" customHeight="1">
      <c r="A11" s="22">
        <v>10</v>
      </c>
      <c r="B11" s="21"/>
      <c r="C11" s="25" t="s">
        <v>21</v>
      </c>
      <c r="D11" s="22"/>
      <c r="E11" s="23"/>
      <c r="F11" s="23"/>
      <c r="G11" s="23"/>
      <c r="H11" s="20" t="e">
        <f t="shared" si="7"/>
        <v>#DIV/0!</v>
      </c>
      <c r="I11" s="24" t="e">
        <f t="shared" si="1"/>
        <v>#DIV/0!</v>
      </c>
      <c r="J11" s="24" t="e">
        <f t="shared" si="2"/>
        <v>#DIV/0!</v>
      </c>
      <c r="K11" s="26">
        <f t="shared" si="3"/>
        <v>0</v>
      </c>
      <c r="L11" s="27" t="e">
        <f t="shared" si="4"/>
        <v>#DIV/0!</v>
      </c>
      <c r="M11" s="26" t="e">
        <f t="shared" si="5"/>
        <v>#DIV/0!</v>
      </c>
      <c r="N11" s="26" t="e">
        <f t="shared" si="8"/>
        <v>#DIV/0!</v>
      </c>
    </row>
    <row r="12" spans="1:29" ht="23.25" customHeight="1">
      <c r="A12" s="17" t="s">
        <v>8</v>
      </c>
      <c r="B12" s="18"/>
      <c r="C12" s="18"/>
      <c r="D12" s="18"/>
      <c r="E12" s="18"/>
      <c r="F12" s="18"/>
      <c r="G12" s="19"/>
      <c r="H12" s="10"/>
      <c r="I12" s="10"/>
      <c r="J12" s="10"/>
      <c r="K12" s="11"/>
      <c r="L12" s="12"/>
      <c r="M12" s="12"/>
      <c r="N12" s="13">
        <v>51055.66</v>
      </c>
    </row>
    <row r="13" spans="1:29" ht="23.25" customHeight="1">
      <c r="A13" s="50" t="s">
        <v>7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</row>
    <row r="14" spans="1:29" ht="23.25" customHeight="1">
      <c r="A14" s="2" t="s">
        <v>13</v>
      </c>
    </row>
    <row r="15" spans="1:29" ht="23.25" customHeight="1"/>
    <row r="16" spans="1:29" ht="23.25" customHeight="1"/>
    <row r="17" spans="2:13" ht="15" customHeight="1"/>
    <row r="18" spans="2:13" ht="15" customHeight="1">
      <c r="B18" s="2" t="s">
        <v>24</v>
      </c>
      <c r="M18" s="14"/>
    </row>
    <row r="19" spans="2:13" ht="24.75" customHeight="1">
      <c r="C19" s="37" t="s">
        <v>17</v>
      </c>
      <c r="D19" s="37"/>
      <c r="E19" s="37"/>
    </row>
    <row r="20" spans="2:13" ht="15" customHeight="1"/>
    <row r="21" spans="2:13" ht="15" customHeight="1"/>
    <row r="22" spans="2:13" ht="15" customHeight="1"/>
    <row r="23" spans="2:13" ht="15" customHeight="1"/>
    <row r="24" spans="2:13" ht="15" customHeight="1"/>
    <row r="25" spans="2:13" ht="15" customHeight="1"/>
    <row r="26" spans="2:13" ht="15" customHeight="1"/>
    <row r="29" spans="2:13" ht="12.75" customHeight="1"/>
  </sheetData>
  <mergeCells count="10">
    <mergeCell ref="C19:E19"/>
    <mergeCell ref="D3:D4"/>
    <mergeCell ref="A2:K2"/>
    <mergeCell ref="E3:G3"/>
    <mergeCell ref="H3:J3"/>
    <mergeCell ref="K3:N3"/>
    <mergeCell ref="M1:N2"/>
    <mergeCell ref="B3:B4"/>
    <mergeCell ref="C3:C4"/>
    <mergeCell ref="A13:N13"/>
  </mergeCells>
  <pageMargins left="0.25" right="0.25" top="0.75" bottom="0.75" header="0.3" footer="0.3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Воспитателям</vt:lpstr>
      <vt:lpstr>Воспитателям!Область_печати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2026-09-07T10:07:27Z</dcterms:modified>
</cp:coreProperties>
</file>