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8800" windowHeight="12435" tabRatio="114"/>
  </bookViews>
  <sheets>
    <sheet name="ИИ 3" sheetId="5" r:id="rId1"/>
  </sheets>
  <definedNames>
    <definedName name="_xlnm.Print_Area" localSheetId="0">'ИИ 3'!$A$1:$L$33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8" i="5"/>
  <c r="E8"/>
  <c r="D8"/>
  <c r="G7" l="1"/>
  <c r="G8" l="1"/>
  <c r="I8" s="1"/>
  <c r="J8" s="1"/>
  <c r="K8" s="1"/>
  <c r="H7" l="1"/>
  <c r="H8" s="1"/>
  <c r="I7"/>
  <c r="J7" s="1"/>
  <c r="K7" s="1"/>
</calcChain>
</file>

<file path=xl/sharedStrings.xml><?xml version="1.0" encoding="utf-8"?>
<sst xmlns="http://schemas.openxmlformats.org/spreadsheetml/2006/main" count="22" uniqueCount="22">
  <si>
    <t>Расчет</t>
  </si>
  <si>
    <t>шт.</t>
  </si>
  <si>
    <t>Итого</t>
  </si>
  <si>
    <t>Ед.изм.</t>
  </si>
  <si>
    <t>Наименование объекта закупки</t>
  </si>
  <si>
    <t>НМЦК (руб)</t>
  </si>
  <si>
    <t>Используемый метод определения НМЦК с обоснованием:</t>
  </si>
  <si>
    <r>
      <t>Применен метод сопоставимых рыночных цен (анализ рынка), как приоритетный на основании информации о рыночных ценах идентичных товаров, соответствующих описанию объекта закупки.</t>
    </r>
    <r>
      <rPr>
        <sz val="14"/>
        <color indexed="8"/>
        <rFont val="Times New Roman"/>
        <family val="1"/>
        <charset val="204"/>
      </rPr>
      <t xml:space="preserve">  </t>
    </r>
  </si>
  <si>
    <t>ИИ 1 (ц1)</t>
  </si>
  <si>
    <t>ИИ 3 (ц3)</t>
  </si>
  <si>
    <t>Средняя цена (&lt;ц&gt;)  (руб)</t>
  </si>
  <si>
    <t>К-ВО (n) (шт)</t>
  </si>
  <si>
    <t>Коэффициент вариации (V)</t>
  </si>
  <si>
    <t>Среднее квадратичное отклонение (σ)</t>
  </si>
  <si>
    <t>ИИ 2 (ц2)</t>
  </si>
  <si>
    <t>Сведения о начальной (максимальной) цене контракта с указанием метода ее определения, расчетов и документов, обосновывающих такие расчеты</t>
  </si>
  <si>
    <t>Патрон дробовой калибра 12/70</t>
  </si>
  <si>
    <t>ИИ 1(ц1) - № 833 от 18.08.2026</t>
  </si>
  <si>
    <t>ИИ 2(ц2) - № 834 от 18.08.2026</t>
  </si>
  <si>
    <t xml:space="preserve">ИИ 3(ц3) - № 835 от 18.08.2026 </t>
  </si>
  <si>
    <t>Дата подготовки обоснования НМЦК:       18.08.2026 года.</t>
  </si>
  <si>
    <t>В результате исследования начальная (максимальная) цена контракта составила 38 300 рублей 00 копеек.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</si>
</sst>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wrapText="1"/>
    </xf>
    <xf numFmtId="0" fontId="1" fillId="0" borderId="5" xfId="0" applyFont="1" applyBorder="1"/>
    <xf numFmtId="0" fontId="1" fillId="0" borderId="1" xfId="0" applyFont="1" applyBorder="1"/>
    <xf numFmtId="0" fontId="2" fillId="0" borderId="1" xfId="0" applyFont="1" applyBorder="1"/>
    <xf numFmtId="0" fontId="1" fillId="0" borderId="1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2" fontId="2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2" fontId="3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0" xfId="0" applyFont="1"/>
    <xf numFmtId="0" fontId="0" fillId="0" borderId="0" xfId="0" applyAlignment="1">
      <alignment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6" fillId="0" borderId="0" xfId="0" applyFont="1" applyAlignment="1"/>
    <xf numFmtId="0" fontId="1" fillId="0" borderId="0" xfId="0" applyFont="1" applyAlignment="1">
      <alignment vertical="top"/>
    </xf>
    <xf numFmtId="0" fontId="7" fillId="0" borderId="0" xfId="0" applyFont="1" applyAlignment="1">
      <alignment horizontal="left"/>
    </xf>
    <xf numFmtId="0" fontId="10" fillId="0" borderId="0" xfId="0" applyFont="1" applyAlignment="1"/>
    <xf numFmtId="0" fontId="7" fillId="0" borderId="0" xfId="0" applyFont="1"/>
    <xf numFmtId="4" fontId="6" fillId="0" borderId="1" xfId="0" applyNumberFormat="1" applyFont="1" applyBorder="1" applyAlignment="1">
      <alignment horizontal="right"/>
    </xf>
    <xf numFmtId="4" fontId="6" fillId="0" borderId="5" xfId="0" applyNumberFormat="1" applyFont="1" applyBorder="1" applyAlignment="1">
      <alignment horizontal="right" wrapText="1"/>
    </xf>
    <xf numFmtId="4" fontId="1" fillId="0" borderId="6" xfId="0" applyNumberFormat="1" applyFont="1" applyBorder="1" applyAlignment="1">
      <alignment horizontal="right"/>
    </xf>
    <xf numFmtId="4" fontId="1" fillId="0" borderId="1" xfId="0" applyNumberFormat="1" applyFont="1" applyBorder="1" applyAlignment="1">
      <alignment horizontal="right"/>
    </xf>
    <xf numFmtId="4" fontId="6" fillId="2" borderId="1" xfId="0" applyNumberFormat="1" applyFont="1" applyFill="1" applyBorder="1" applyAlignment="1">
      <alignment horizontal="right"/>
    </xf>
    <xf numFmtId="0" fontId="6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8" fillId="0" borderId="7" xfId="0" applyFont="1" applyBorder="1" applyAlignment="1">
      <alignment horizontal="left"/>
    </xf>
    <xf numFmtId="0" fontId="4" fillId="0" borderId="0" xfId="0" applyFont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0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9</xdr:row>
      <xdr:rowOff>28575</xdr:rowOff>
    </xdr:from>
    <xdr:to>
      <xdr:col>0</xdr:col>
      <xdr:colOff>2896225</xdr:colOff>
      <xdr:row>12</xdr:row>
      <xdr:rowOff>200104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725" y="3648075"/>
          <a:ext cx="2810500" cy="9144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40"/>
  <sheetViews>
    <sheetView tabSelected="1" zoomScaleNormal="100" zoomScaleSheetLayoutView="100" workbookViewId="0">
      <selection activeCell="H11" sqref="H11:K15"/>
    </sheetView>
  </sheetViews>
  <sheetFormatPr defaultRowHeight="15"/>
  <cols>
    <col min="1" max="1" width="45.28515625" customWidth="1"/>
    <col min="2" max="2" width="8" customWidth="1"/>
    <col min="3" max="3" width="9.42578125" customWidth="1"/>
    <col min="4" max="4" width="9.85546875" customWidth="1"/>
    <col min="5" max="5" width="9.28515625" customWidth="1"/>
    <col min="6" max="6" width="9.5703125" customWidth="1"/>
    <col min="7" max="7" width="11.140625" customWidth="1"/>
    <col min="8" max="8" width="18.140625" customWidth="1"/>
    <col min="9" max="9" width="11.85546875" customWidth="1"/>
    <col min="10" max="10" width="10.5703125" customWidth="1"/>
    <col min="11" max="11" width="16.140625" customWidth="1"/>
  </cols>
  <sheetData>
    <row r="1" spans="1:13">
      <c r="F1" s="39"/>
      <c r="G1" s="40"/>
      <c r="H1" s="40"/>
      <c r="I1" s="40"/>
      <c r="J1" s="40"/>
      <c r="K1" s="40"/>
    </row>
    <row r="2" spans="1:13">
      <c r="F2" s="40"/>
      <c r="G2" s="40"/>
      <c r="H2" s="40"/>
      <c r="I2" s="40"/>
      <c r="J2" s="40"/>
      <c r="K2" s="40"/>
    </row>
    <row r="3" spans="1:13" ht="39.75" customHeight="1">
      <c r="A3" s="42" t="s">
        <v>15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1"/>
      <c r="M3" s="1"/>
    </row>
    <row r="4" spans="1:13" ht="37.5" customHeight="1" thickBot="1">
      <c r="A4" s="2" t="s">
        <v>6</v>
      </c>
      <c r="B4" s="43" t="s">
        <v>7</v>
      </c>
      <c r="C4" s="43"/>
      <c r="D4" s="43"/>
      <c r="E4" s="43"/>
      <c r="F4" s="43"/>
      <c r="G4" s="43"/>
      <c r="H4" s="43"/>
      <c r="I4" s="43"/>
      <c r="J4" s="43"/>
      <c r="K4" s="43"/>
      <c r="L4" s="1"/>
      <c r="M4" s="1"/>
    </row>
    <row r="5" spans="1:13" hidden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70.5" customHeight="1" thickBot="1">
      <c r="A6" s="3" t="s">
        <v>4</v>
      </c>
      <c r="B6" s="4" t="s">
        <v>3</v>
      </c>
      <c r="C6" s="4" t="s">
        <v>11</v>
      </c>
      <c r="D6" s="6" t="s">
        <v>8</v>
      </c>
      <c r="E6" s="6" t="s">
        <v>14</v>
      </c>
      <c r="F6" s="6" t="s">
        <v>9</v>
      </c>
      <c r="G6" s="5" t="s">
        <v>10</v>
      </c>
      <c r="H6" s="6" t="s">
        <v>5</v>
      </c>
      <c r="I6" s="6" t="s">
        <v>0</v>
      </c>
      <c r="J6" s="4" t="s">
        <v>13</v>
      </c>
      <c r="K6" s="7" t="s">
        <v>12</v>
      </c>
      <c r="L6" s="1"/>
      <c r="M6" s="1"/>
    </row>
    <row r="7" spans="1:13" ht="29.25" customHeight="1">
      <c r="A7" s="8" t="s">
        <v>16</v>
      </c>
      <c r="B7" s="9" t="s">
        <v>1</v>
      </c>
      <c r="C7" s="13">
        <v>500</v>
      </c>
      <c r="D7" s="31">
        <v>91.8</v>
      </c>
      <c r="E7" s="32">
        <v>66</v>
      </c>
      <c r="F7" s="32">
        <v>72</v>
      </c>
      <c r="G7" s="33">
        <f>ROUND((D7+E7+F7)/3, 2)</f>
        <v>76.599999999999994</v>
      </c>
      <c r="H7" s="14">
        <f t="shared" ref="H7" si="0">C7*G7</f>
        <v>38300</v>
      </c>
      <c r="I7" s="13">
        <f t="shared" ref="I7" si="1">((G7-D7)*(G7-D7)+(G7-E7)*(G7-E7)+(G7-F7)*(G7-F7))/2</f>
        <v>182.27999999999997</v>
      </c>
      <c r="J7" s="15">
        <f t="shared" ref="J7" si="2">SQRT(I7)</f>
        <v>13.501111065390136</v>
      </c>
      <c r="K7" s="13">
        <f t="shared" ref="K7" si="3">J7/G7*100</f>
        <v>17.625471364739081</v>
      </c>
      <c r="L7" s="1"/>
      <c r="M7" s="1"/>
    </row>
    <row r="8" spans="1:13" ht="20.100000000000001" customHeight="1">
      <c r="A8" s="11" t="s">
        <v>2</v>
      </c>
      <c r="B8" s="10"/>
      <c r="C8" s="12"/>
      <c r="D8" s="31">
        <f>D7*C7</f>
        <v>45900</v>
      </c>
      <c r="E8" s="35">
        <f>E7*C7</f>
        <v>33000</v>
      </c>
      <c r="F8" s="34">
        <f>F7*C7</f>
        <v>36000</v>
      </c>
      <c r="G8" s="34">
        <f t="shared" ref="G8" si="4">SUM(F8,E8,D8)/3</f>
        <v>38300</v>
      </c>
      <c r="H8" s="17">
        <f>SUM(H7:H7)</f>
        <v>38300</v>
      </c>
      <c r="I8" s="12">
        <f>((G8-D8)*(G8-D8)+(G8-E8)*(G8-E8)+(G8-F8)*(G8-F8))/2</f>
        <v>45570000</v>
      </c>
      <c r="J8" s="16">
        <f>SQRT(I8)</f>
        <v>6750.5555326950689</v>
      </c>
      <c r="K8" s="12">
        <f>J8/G8*100</f>
        <v>17.625471364739084</v>
      </c>
      <c r="L8" s="1"/>
      <c r="M8" s="1"/>
    </row>
    <row r="9" spans="1:13" ht="20.100000000000001" customHeight="1">
      <c r="A9" s="41" t="s">
        <v>21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1"/>
      <c r="M9" s="1"/>
    </row>
    <row r="10" spans="1:13" ht="20.100000000000001" customHeight="1">
      <c r="A10" s="38"/>
      <c r="B10" s="27"/>
      <c r="C10" s="27"/>
      <c r="D10" s="27"/>
      <c r="E10" s="1"/>
      <c r="F10" s="1"/>
      <c r="G10" s="1"/>
      <c r="H10" s="1"/>
      <c r="I10" s="1"/>
      <c r="J10" s="1"/>
      <c r="K10" s="1"/>
      <c r="L10" s="1"/>
      <c r="M10" s="1"/>
    </row>
    <row r="11" spans="1:13" ht="20.100000000000001" customHeight="1">
      <c r="A11" s="38"/>
      <c r="B11" s="26"/>
      <c r="C11" s="26"/>
      <c r="D11" s="26"/>
      <c r="E11" s="26"/>
      <c r="F11" s="26"/>
      <c r="G11" s="26"/>
      <c r="H11" s="44"/>
      <c r="I11" s="44"/>
      <c r="J11" s="44"/>
      <c r="K11" s="44"/>
      <c r="L11" s="1"/>
      <c r="M11" s="1"/>
    </row>
    <row r="12" spans="1:13" ht="20.100000000000001" customHeight="1">
      <c r="A12" s="38"/>
      <c r="B12" s="26"/>
      <c r="C12" s="26"/>
      <c r="D12" s="26"/>
      <c r="E12" s="20"/>
      <c r="F12" s="20"/>
      <c r="G12" s="20"/>
      <c r="H12" s="44"/>
      <c r="I12" s="44"/>
      <c r="J12" s="44"/>
      <c r="K12" s="44"/>
      <c r="L12" s="1"/>
      <c r="M12" s="1"/>
    </row>
    <row r="13" spans="1:13" ht="20.100000000000001" customHeight="1">
      <c r="A13" s="38"/>
      <c r="B13" s="26"/>
      <c r="C13" s="26"/>
      <c r="D13" s="26"/>
      <c r="E13" s="26"/>
      <c r="F13" s="20"/>
      <c r="G13" s="20"/>
      <c r="H13" s="44"/>
      <c r="I13" s="44"/>
      <c r="J13" s="44"/>
      <c r="K13" s="44"/>
      <c r="L13" s="1"/>
      <c r="M13" s="1"/>
    </row>
    <row r="14" spans="1:13" ht="20.100000000000001" customHeight="1">
      <c r="A14" s="23" t="s">
        <v>17</v>
      </c>
      <c r="B14" s="29"/>
      <c r="C14" s="29"/>
      <c r="D14" s="29"/>
      <c r="E14" s="29"/>
      <c r="F14" s="30"/>
      <c r="G14" s="20"/>
      <c r="H14" s="44"/>
      <c r="I14" s="44"/>
      <c r="J14" s="44"/>
      <c r="K14" s="44"/>
      <c r="L14" s="1"/>
      <c r="M14" s="1"/>
    </row>
    <row r="15" spans="1:13" ht="20.100000000000001" customHeight="1">
      <c r="A15" s="23" t="s">
        <v>18</v>
      </c>
      <c r="B15" s="29"/>
      <c r="C15" s="29"/>
      <c r="D15" s="29"/>
      <c r="E15" s="29"/>
      <c r="F15" s="29"/>
      <c r="G15" s="20"/>
      <c r="H15" s="44"/>
      <c r="I15" s="44"/>
      <c r="J15" s="44"/>
      <c r="K15" s="44"/>
      <c r="L15" s="1"/>
      <c r="M15" s="1"/>
    </row>
    <row r="16" spans="1:13" ht="18.75" customHeight="1">
      <c r="A16" s="26" t="s">
        <v>19</v>
      </c>
      <c r="B16" s="24"/>
      <c r="C16" s="24"/>
      <c r="D16" s="24"/>
      <c r="E16" s="24"/>
      <c r="F16" s="24"/>
      <c r="G16" s="24"/>
      <c r="H16" s="24"/>
      <c r="I16" s="24"/>
      <c r="J16" s="24"/>
      <c r="K16" s="1"/>
      <c r="L16" s="1"/>
      <c r="M16" s="1"/>
    </row>
    <row r="17" spans="1:13" ht="16.5" customHeight="1">
      <c r="A17" s="28"/>
      <c r="B17" s="28"/>
      <c r="C17" s="28"/>
      <c r="D17" s="28"/>
      <c r="E17" s="28"/>
      <c r="F17" s="28"/>
      <c r="G17" s="22"/>
      <c r="H17" s="24"/>
      <c r="I17" s="24"/>
      <c r="J17" s="24"/>
      <c r="K17" s="1"/>
      <c r="L17" s="1"/>
      <c r="M17" s="1"/>
    </row>
    <row r="18" spans="1:13" ht="20.100000000000001" customHeight="1">
      <c r="A18" s="37" t="s">
        <v>20</v>
      </c>
      <c r="B18" s="37"/>
      <c r="C18" s="37"/>
      <c r="D18" s="37"/>
      <c r="E18" s="37"/>
      <c r="F18" s="37"/>
      <c r="G18" s="20"/>
      <c r="H18" s="21"/>
      <c r="I18" s="21"/>
      <c r="J18" s="21"/>
      <c r="K18" s="21"/>
      <c r="L18" s="1"/>
      <c r="M18" s="1"/>
    </row>
    <row r="19" spans="1:13" ht="20.100000000000001" customHeight="1">
      <c r="A19" s="26"/>
      <c r="B19" s="26"/>
      <c r="C19" s="26"/>
      <c r="D19" s="26"/>
      <c r="E19" s="26"/>
      <c r="F19" s="20"/>
      <c r="G19" s="20"/>
      <c r="H19" s="21"/>
      <c r="I19" s="21"/>
      <c r="J19" s="21"/>
      <c r="K19" s="21"/>
      <c r="L19" s="1"/>
      <c r="M19" s="1"/>
    </row>
    <row r="20" spans="1:13" ht="20.100000000000001" customHeight="1">
      <c r="A20" s="36"/>
      <c r="B20" s="36"/>
      <c r="C20" s="36"/>
      <c r="D20" s="36"/>
      <c r="E20" s="36"/>
      <c r="F20" s="20"/>
      <c r="G20" s="20"/>
      <c r="H20" s="21"/>
      <c r="I20" s="21"/>
      <c r="J20" s="21"/>
      <c r="K20" s="21"/>
      <c r="L20" s="1"/>
      <c r="M20" s="1"/>
    </row>
    <row r="21" spans="1:13" s="19" customFormat="1" ht="19.5" customHeight="1">
      <c r="A21" s="37"/>
      <c r="B21" s="37"/>
      <c r="C21" s="37"/>
      <c r="D21" s="37"/>
      <c r="E21" s="37"/>
      <c r="F21" s="37"/>
      <c r="G21" s="21"/>
      <c r="H21" s="21"/>
      <c r="I21" s="21"/>
      <c r="J21" s="21"/>
      <c r="K21" s="21"/>
      <c r="L21" s="18"/>
      <c r="M21" s="18"/>
    </row>
    <row r="22" spans="1:13" ht="409.6" customHeight="1">
      <c r="A22" s="25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1"/>
      <c r="M22" s="1"/>
    </row>
    <row r="23" spans="1:13" ht="5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20.10000000000000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23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ht="35.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>
      <c r="L120" s="1"/>
      <c r="M120" s="1"/>
    </row>
    <row r="121" spans="1:13">
      <c r="L121" s="1"/>
      <c r="M121" s="1"/>
    </row>
    <row r="122" spans="1:13">
      <c r="L122" s="1"/>
      <c r="M122" s="1"/>
    </row>
    <row r="123" spans="1:13">
      <c r="L123" s="1"/>
      <c r="M123" s="1"/>
    </row>
    <row r="124" spans="1:13">
      <c r="L124" s="1"/>
      <c r="M124" s="1"/>
    </row>
    <row r="125" spans="1:13">
      <c r="L125" s="1"/>
      <c r="M125" s="1"/>
    </row>
    <row r="126" spans="1:13">
      <c r="L126" s="1"/>
      <c r="M126" s="1"/>
    </row>
    <row r="127" spans="1:13">
      <c r="L127" s="1"/>
      <c r="M127" s="1"/>
    </row>
    <row r="128" spans="1:13">
      <c r="L128" s="1"/>
      <c r="M128" s="1"/>
    </row>
    <row r="129" spans="12:13">
      <c r="L129" s="1"/>
      <c r="M129" s="1"/>
    </row>
    <row r="130" spans="12:13">
      <c r="L130" s="1"/>
      <c r="M130" s="1"/>
    </row>
    <row r="131" spans="12:13">
      <c r="L131" s="1"/>
      <c r="M131" s="1"/>
    </row>
    <row r="132" spans="12:13">
      <c r="L132" s="1"/>
      <c r="M132" s="1"/>
    </row>
    <row r="133" spans="12:13">
      <c r="L133" s="1"/>
      <c r="M133" s="1"/>
    </row>
    <row r="134" spans="12:13">
      <c r="L134" s="1"/>
      <c r="M134" s="1"/>
    </row>
    <row r="135" spans="12:13">
      <c r="L135" s="1"/>
      <c r="M135" s="1"/>
    </row>
    <row r="136" spans="12:13">
      <c r="L136" s="1"/>
      <c r="M136" s="1"/>
    </row>
    <row r="137" spans="12:13">
      <c r="L137" s="1"/>
      <c r="M137" s="1"/>
    </row>
    <row r="138" spans="12:13">
      <c r="L138" s="1"/>
      <c r="M138" s="1"/>
    </row>
    <row r="139" spans="12:13">
      <c r="L139" s="1"/>
      <c r="M139" s="1"/>
    </row>
    <row r="140" spans="12:13">
      <c r="L140" s="1"/>
      <c r="M140" s="1"/>
    </row>
  </sheetData>
  <mergeCells count="9">
    <mergeCell ref="A20:E20"/>
    <mergeCell ref="A21:F21"/>
    <mergeCell ref="A10:A13"/>
    <mergeCell ref="A18:F18"/>
    <mergeCell ref="F1:K2"/>
    <mergeCell ref="A9:K9"/>
    <mergeCell ref="A3:K3"/>
    <mergeCell ref="B4:K4"/>
    <mergeCell ref="H11:K15"/>
  </mergeCells>
  <phoneticPr fontId="0" type="noConversion"/>
  <pageMargins left="0.70866141732283472" right="0.70866141732283472" top="0.35433070866141736" bottom="0.19685039370078741" header="0.31496062992125984" footer="0.31496062992125984"/>
  <pageSetup paperSize="9" scale="6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ИИ 3</vt:lpstr>
      <vt:lpstr>'ИИ 3'!Область_печати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Isaeva</cp:lastModifiedBy>
  <cp:lastPrinted>2022-02-02T08:02:30Z</cp:lastPrinted>
  <dcterms:created xsi:type="dcterms:W3CDTF">2014-03-03T05:25:34Z</dcterms:created>
  <dcterms:modified xsi:type="dcterms:W3CDTF">2026-08-20T12:45:24Z</dcterms:modified>
</cp:coreProperties>
</file>