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3_NimaevaNJ\Documents\контракты\на 2026\утилизация\утилизация огнетушителей\"/>
    </mc:Choice>
  </mc:AlternateContent>
  <bookViews>
    <workbookView xWindow="0" yWindow="0" windowWidth="24000" windowHeight="9135"/>
  </bookViews>
  <sheets>
    <sheet name="Лист1" sheetId="1" r:id="rId1"/>
    <sheet name="Лист2" sheetId="2" r:id="rId2"/>
    <sheet name="Лист3" sheetId="3" r:id="rId3"/>
  </sheets>
  <calcPr calcId="152511" fullPrecision="0"/>
</workbook>
</file>

<file path=xl/calcChain.xml><?xml version="1.0" encoding="utf-8"?>
<calcChain xmlns="http://schemas.openxmlformats.org/spreadsheetml/2006/main">
  <c r="H7" i="1" l="1"/>
  <c r="H8" i="1" l="1"/>
  <c r="I7" i="1"/>
  <c r="I8" i="1" s="1"/>
  <c r="J7" i="1"/>
  <c r="J8" i="1" s="1"/>
  <c r="K7" i="1"/>
  <c r="N7" i="1" s="1"/>
  <c r="L7" i="1"/>
  <c r="M7" i="1" l="1"/>
  <c r="N8" i="1"/>
</calcChain>
</file>

<file path=xl/sharedStrings.xml><?xml version="1.0" encoding="utf-8"?>
<sst xmlns="http://schemas.openxmlformats.org/spreadsheetml/2006/main" count="27" uniqueCount="27">
  <si>
    <t>№ п/п</t>
  </si>
  <si>
    <t>Ед. изм.</t>
  </si>
  <si>
    <t>Кол-во</t>
  </si>
  <si>
    <t xml:space="preserve">Расчет НМКЦ </t>
  </si>
  <si>
    <t>Среднее квадратичное отклонение</t>
  </si>
  <si>
    <t>коэффициент вариации цен  V(не должен превышать 33%</t>
  </si>
  <si>
    <t>расчет НМЦК по формуле v-количество(объем) закупаемого товара (работы услуги; ц - мин. цена за единицу  v*ц</t>
  </si>
  <si>
    <t>Средняя арифметическая за единицу &lt;ц&gt;</t>
  </si>
  <si>
    <t>Поставщик №1, всего, руб.</t>
  </si>
  <si>
    <t>Поставщик №2, всего, руб.</t>
  </si>
  <si>
    <t>Поставщик №3, всего, руб.</t>
  </si>
  <si>
    <t>Итого:</t>
  </si>
  <si>
    <t xml:space="preserve">Наименование </t>
  </si>
  <si>
    <t>Коммерческие предложения              (руб./за ед. изм.)</t>
  </si>
  <si>
    <t>НМЦК, определяемая методом сопоставимых рыночных цен</t>
  </si>
  <si>
    <t>Оценка однородности совокупности значений выявленных цен, используемых в расчете Н(М)ЦК</t>
  </si>
  <si>
    <t>Валюта - Российский рубль</t>
  </si>
  <si>
    <t>Нимаева Н.Ю.</t>
  </si>
  <si>
    <t>главный специалист эксперт финасово-экономического отдела</t>
  </si>
  <si>
    <t xml:space="preserve">Обоснование НМЦК проведено методом сопоставимых рыночных цен (анализ рынка)                                                                                                                                        Услуги по вывозу и утилизации огнетушителей
</t>
  </si>
  <si>
    <t>Услуги по вывозу и утилизации огнетушителей</t>
  </si>
  <si>
    <t>шт.</t>
  </si>
  <si>
    <t>Поставщик №1, вх.№ Т04/548-ДР от 04.06.2026</t>
  </si>
  <si>
    <t>Поставщик №2, вх.№ Т04/570-ДР от 11.06.2026</t>
  </si>
  <si>
    <t>Поставщик №3, вх.№ Т04/571 от 11.06.2026</t>
  </si>
  <si>
    <t>Начальная (максимальная) цена контракта с учетом средств выделенных лимитов бюджетных обязательств составляет 15 050 (пятнадцать тысяч пятьдесят) рублей 00 копеек</t>
  </si>
  <si>
    <t>Дата составления расчета: 24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</si>
</sst>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"/>
      <family val="1"/>
    </font>
    <font>
      <b/>
      <sz val="12"/>
      <color indexed="8"/>
      <name val="Times"/>
      <family val="1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/>
    <xf numFmtId="0" fontId="0" fillId="0" borderId="5" xfId="0" applyBorder="1" applyAlignment="1"/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topLeftCell="A2" workbookViewId="0">
      <selection activeCell="A15" sqref="A15:D16"/>
    </sheetView>
  </sheetViews>
  <sheetFormatPr defaultRowHeight="15" x14ac:dyDescent="0.25"/>
  <cols>
    <col min="1" max="1" width="3.5703125" customWidth="1"/>
    <col min="2" max="2" width="41.85546875" customWidth="1"/>
    <col min="3" max="3" width="7.7109375" customWidth="1"/>
    <col min="4" max="4" width="8" customWidth="1"/>
    <col min="5" max="7" width="11.28515625" customWidth="1"/>
    <col min="8" max="8" width="10.5703125" customWidth="1"/>
    <col min="9" max="9" width="10.7109375" customWidth="1"/>
    <col min="10" max="10" width="10.85546875" customWidth="1"/>
    <col min="11" max="11" width="8.7109375" customWidth="1"/>
    <col min="12" max="12" width="8.5703125" customWidth="1"/>
    <col min="13" max="13" width="9.5703125" customWidth="1"/>
    <col min="14" max="14" width="12.85546875" customWidth="1"/>
    <col min="15" max="15" width="9.5703125" bestFit="1" customWidth="1"/>
  </cols>
  <sheetData>
    <row r="1" spans="1:14" x14ac:dyDescent="0.25">
      <c r="K1" s="35"/>
      <c r="L1" s="35"/>
      <c r="M1" s="35"/>
      <c r="N1" s="35"/>
    </row>
    <row r="2" spans="1:14" ht="30.75" customHeight="1" x14ac:dyDescent="0.25">
      <c r="K2" s="35"/>
      <c r="L2" s="35"/>
      <c r="M2" s="35"/>
      <c r="N2" s="35"/>
    </row>
    <row r="3" spans="1:14" s="3" customFormat="1" ht="17.25" customHeight="1" x14ac:dyDescent="0.25">
      <c r="G3" s="4" t="s">
        <v>3</v>
      </c>
    </row>
    <row r="4" spans="1:14" s="3" customFormat="1" ht="37.5" customHeight="1" x14ac:dyDescent="0.25">
      <c r="A4" s="36" t="s">
        <v>19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69" customHeight="1" x14ac:dyDescent="0.25">
      <c r="A5" s="32" t="s">
        <v>0</v>
      </c>
      <c r="B5" s="34" t="s">
        <v>12</v>
      </c>
      <c r="C5" s="43" t="s">
        <v>1</v>
      </c>
      <c r="D5" s="45" t="s">
        <v>2</v>
      </c>
      <c r="E5" s="40" t="s">
        <v>13</v>
      </c>
      <c r="F5" s="41"/>
      <c r="G5" s="42"/>
      <c r="H5" s="37" t="s">
        <v>8</v>
      </c>
      <c r="I5" s="37" t="s">
        <v>9</v>
      </c>
      <c r="J5" s="37" t="s">
        <v>10</v>
      </c>
      <c r="K5" s="39" t="s">
        <v>15</v>
      </c>
      <c r="L5" s="39"/>
      <c r="M5" s="39"/>
      <c r="N5" s="1" t="s">
        <v>14</v>
      </c>
    </row>
    <row r="6" spans="1:14" ht="126" customHeight="1" x14ac:dyDescent="0.25">
      <c r="A6" s="33"/>
      <c r="B6" s="34"/>
      <c r="C6" s="44"/>
      <c r="D6" s="46"/>
      <c r="E6" s="26" t="s">
        <v>22</v>
      </c>
      <c r="F6" s="26" t="s">
        <v>23</v>
      </c>
      <c r="G6" s="26" t="s">
        <v>24</v>
      </c>
      <c r="H6" s="38"/>
      <c r="I6" s="38"/>
      <c r="J6" s="38"/>
      <c r="K6" s="14" t="s">
        <v>7</v>
      </c>
      <c r="L6" s="14" t="s">
        <v>4</v>
      </c>
      <c r="M6" s="14" t="s">
        <v>5</v>
      </c>
      <c r="N6" s="15" t="s">
        <v>6</v>
      </c>
    </row>
    <row r="7" spans="1:14" ht="30.75" customHeight="1" x14ac:dyDescent="0.25">
      <c r="A7" s="18">
        <v>1</v>
      </c>
      <c r="B7" s="27" t="s">
        <v>20</v>
      </c>
      <c r="C7" s="25" t="s">
        <v>21</v>
      </c>
      <c r="D7" s="18">
        <v>43</v>
      </c>
      <c r="E7" s="2">
        <v>350</v>
      </c>
      <c r="F7" s="2">
        <v>400</v>
      </c>
      <c r="G7" s="2">
        <v>420</v>
      </c>
      <c r="H7" s="16">
        <f>D7*E7</f>
        <v>15050</v>
      </c>
      <c r="I7" s="17">
        <f t="shared" ref="I7" si="0">F7*D7</f>
        <v>17200</v>
      </c>
      <c r="J7" s="17">
        <f t="shared" ref="J7" si="1">G7*D7</f>
        <v>18060</v>
      </c>
      <c r="K7" s="21">
        <f t="shared" ref="K7" si="2">AVERAGE(E7:G7)</f>
        <v>390</v>
      </c>
      <c r="L7" s="23">
        <f t="shared" ref="L7" si="3">STDEVA(E7:G7)</f>
        <v>36.06</v>
      </c>
      <c r="M7" s="23">
        <f t="shared" ref="M7" si="4">L7/K7*100</f>
        <v>9.25</v>
      </c>
      <c r="N7" s="21">
        <f t="shared" ref="N7" si="5">K7*D7</f>
        <v>16770</v>
      </c>
    </row>
    <row r="8" spans="1:14" ht="17.25" customHeight="1" x14ac:dyDescent="0.25">
      <c r="A8" s="18"/>
      <c r="B8" s="22" t="s">
        <v>11</v>
      </c>
      <c r="C8" s="18"/>
      <c r="D8" s="18"/>
      <c r="E8" s="18"/>
      <c r="F8" s="18"/>
      <c r="G8" s="18"/>
      <c r="H8" s="21">
        <f>SUM(H7:H7)</f>
        <v>15050</v>
      </c>
      <c r="I8" s="21">
        <f>SUM(I7:I7)</f>
        <v>17200</v>
      </c>
      <c r="J8" s="21">
        <f>SUM(J7:J7)</f>
        <v>18060</v>
      </c>
      <c r="K8" s="21"/>
      <c r="L8" s="21"/>
      <c r="M8" s="21"/>
      <c r="N8" s="21">
        <f>SUM(N7:N7)</f>
        <v>16770</v>
      </c>
    </row>
    <row r="9" spans="1:14" ht="14.25" hidden="1" customHeight="1" x14ac:dyDescent="0.25">
      <c r="A9" s="5"/>
      <c r="B9" s="5"/>
      <c r="C9" s="6"/>
      <c r="D9" s="6"/>
      <c r="E9" s="6"/>
      <c r="F9" s="6"/>
      <c r="G9" s="6"/>
      <c r="H9" s="7"/>
      <c r="I9" s="8"/>
      <c r="J9" s="8"/>
      <c r="K9" s="9"/>
      <c r="L9" s="10"/>
      <c r="M9" s="10"/>
      <c r="N9" s="9"/>
    </row>
    <row r="10" spans="1:14" ht="22.5" customHeight="1" x14ac:dyDescent="0.25">
      <c r="A10" s="29" t="s">
        <v>25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s="11" customFormat="1" ht="11.25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s="11" customFormat="1" ht="15" customHeight="1" x14ac:dyDescent="0.2">
      <c r="A12" s="29" t="s">
        <v>16</v>
      </c>
      <c r="B12" s="29"/>
      <c r="C12" s="29"/>
      <c r="D12" s="29"/>
      <c r="E12" s="29"/>
      <c r="F12" s="29"/>
      <c r="G12" s="29"/>
      <c r="H12" s="29"/>
      <c r="I12" s="29"/>
      <c r="J12" s="29"/>
      <c r="K12" s="24"/>
      <c r="L12" s="24"/>
      <c r="M12" s="24"/>
      <c r="N12" s="24"/>
    </row>
    <row r="13" spans="1:14" ht="15" customHeight="1" x14ac:dyDescent="0.25">
      <c r="A13" s="31" t="s">
        <v>26</v>
      </c>
      <c r="B13" s="31"/>
      <c r="C13" s="31"/>
      <c r="D13" s="31"/>
      <c r="E13" s="31"/>
      <c r="F13" s="31"/>
      <c r="G13" s="20"/>
      <c r="H13" s="20"/>
      <c r="I13" s="20"/>
      <c r="J13" s="20"/>
      <c r="K13" s="20"/>
      <c r="L13" s="20"/>
      <c r="M13" s="20"/>
      <c r="N13" s="20"/>
    </row>
    <row r="14" spans="1:14" hidden="1" x14ac:dyDescent="0.25"/>
    <row r="15" spans="1:14" ht="15" customHeight="1" x14ac:dyDescent="0.25">
      <c r="A15" s="30" t="s">
        <v>18</v>
      </c>
      <c r="B15" s="30"/>
      <c r="C15" s="30"/>
      <c r="D15" s="30"/>
      <c r="E15" s="19"/>
      <c r="F15" s="19"/>
      <c r="K15" s="12"/>
      <c r="L15" s="12"/>
      <c r="M15" s="12"/>
      <c r="N15" s="12"/>
    </row>
    <row r="16" spans="1:14" x14ac:dyDescent="0.25">
      <c r="A16" s="30"/>
      <c r="B16" s="30"/>
      <c r="C16" s="30"/>
      <c r="D16" s="30"/>
      <c r="E16" s="19"/>
      <c r="F16" s="19"/>
      <c r="K16" s="13"/>
      <c r="L16" s="13"/>
      <c r="M16" s="28" t="s">
        <v>17</v>
      </c>
      <c r="N16" s="28"/>
    </row>
  </sheetData>
  <mergeCells count="16">
    <mergeCell ref="A5:A6"/>
    <mergeCell ref="B5:B6"/>
    <mergeCell ref="K1:N2"/>
    <mergeCell ref="A4:N4"/>
    <mergeCell ref="H5:H6"/>
    <mergeCell ref="I5:I6"/>
    <mergeCell ref="J5:J6"/>
    <mergeCell ref="K5:M5"/>
    <mergeCell ref="E5:G5"/>
    <mergeCell ref="C5:C6"/>
    <mergeCell ref="D5:D6"/>
    <mergeCell ref="M16:N16"/>
    <mergeCell ref="A10:N11"/>
    <mergeCell ref="A15:D16"/>
    <mergeCell ref="A13:F13"/>
    <mergeCell ref="A12:J12"/>
  </mergeCells>
  <phoneticPr fontId="8" type="noConversion"/>
  <pageMargins left="0.31496062992125984" right="0.31496062992125984" top="0.74803149606299213" bottom="0.74803149606299213" header="0.31496062992125984" footer="0.31496062992125984"/>
  <pageSetup paperSize="256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Л.А.</dc:creator>
  <cp:lastModifiedBy>Нимаева Наталья Юрьевна</cp:lastModifiedBy>
  <cp:lastPrinted>2025-05-20T08:32:00Z</cp:lastPrinted>
  <dcterms:created xsi:type="dcterms:W3CDTF">2014-10-17T06:47:27Z</dcterms:created>
  <dcterms:modified xsi:type="dcterms:W3CDTF">2026-06-24T08:33:49Z</dcterms:modified>
</cp:coreProperties>
</file>