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4240" windowHeight="12435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НМЦК!$A$1:$O$14</definedName>
  </definedNames>
  <calcPr calcId="145621"/>
</workbook>
</file>

<file path=xl/calcChain.xml><?xml version="1.0" encoding="utf-8"?>
<calcChain xmlns="http://schemas.openxmlformats.org/spreadsheetml/2006/main">
  <c r="N12" i="1" l="1"/>
  <c r="L11" i="1" l="1"/>
  <c r="K11" i="1"/>
  <c r="O11" i="1" l="1"/>
  <c r="O13" i="1" s="1"/>
  <c r="M11" i="1"/>
  <c r="J11" i="1"/>
  <c r="J12" i="1" s="1"/>
  <c r="H11" i="1"/>
  <c r="H12" i="1" s="1"/>
  <c r="F11" i="1"/>
  <c r="F12" i="1" s="1"/>
</calcChain>
</file>

<file path=xl/sharedStrings.xml><?xml version="1.0" encoding="utf-8"?>
<sst xmlns="http://schemas.openxmlformats.org/spreadsheetml/2006/main" count="32" uniqueCount="28">
  <si>
    <t>№                                         п/п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</si>
  <si>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</si>
  <si>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</si>
  <si>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Ед.                               изм.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</si>
  <si>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</si>
  <si>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</si>
  <si>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Средняя арифметическая цена за единицу, руб.</t>
  </si>
  <si>
    <t>Среднее квадратичное отклонение</t>
  </si>
  <si>
    <t>Расчет Н(М) ЦК, руб.</t>
  </si>
  <si>
    <t>ИТОГО:</t>
  </si>
  <si>
    <r>
      <t xml:space="preserve">Коэффициент вариации цен V (%) </t>
    </r>
    <r>
      <rPr>
        <i/>
        <sz val="12"/>
        <color indexed="8"/>
        <rFont val="Times New Roman"/>
        <family val="1"/>
        <charset val="204"/>
      </rPr>
      <t>(не должен превышать 33%)</t>
    </r>
  </si>
  <si>
    <t>Цена единицы товара, руб.</t>
  </si>
  <si>
    <t>шт.</t>
  </si>
  <si>
    <t>ИТОГО начальная (максимальная) цена Контракта составляет:</t>
  </si>
  <si>
    <t>Общая стоимость за единицу товара, руб.</t>
  </si>
  <si>
    <t>«Отрасли российской экономики: производство, финансы, ценные бумаги» по отрасли «Нефтегазодобыча и нефтепереработка»</t>
  </si>
  <si>
    <t>Предельные цены*</t>
  </si>
  <si>
    <t>Цена единицы товара (работы, услуги), руб.</t>
  </si>
  <si>
    <t xml:space="preserve">НМЦК определена в соответствии с Методическими рекомендациями по применению методов определения НМЦК, цены контракта, заключаемого с единственным Исполнителем (поставщиком, подрядчиком), утвержденными приказом Министерства экономического развития РФ от 02.10.2013 г. № 567, методом сопоставимых рыночных цен (анализ рынка), с использованием запросов ценовых предложений, направленных Заказчиком путем публикации запроса цен в ЕИС. Ответ получен от 3-х потенциальных Исполнителей. Цена Контракта включает все расходы Исполнителя, связанные с исполнением условий настоящего Контракта, в том числе цену подписки, компенсацию всех издержек Исполнителя необходимых для оказания услуг и причитающееся ему вознаграждение, расходы на страхование, уплату таможенных пошлин, налогов, сборов и других обязательных платежей.
</t>
  </si>
  <si>
    <t xml:space="preserve">Наименование электронного периодического издания
</t>
  </si>
  <si>
    <t>Количество выпусков</t>
  </si>
  <si>
    <t xml:space="preserve">Наименование объекта закупки: услуги по подписке на электронные периодические издания (доступ к электронным периодическим изданиям) во 2-м полугодии 2026 года (в сфере ИКТ) </t>
  </si>
  <si>
    <t xml:space="preserve">Источник получения информации № 1,                        вх. № 05221 от 17.06.2026 </t>
  </si>
  <si>
    <t xml:space="preserve">Источник получения информации № 2,                        вх. № 05222 от 17.06.2026 </t>
  </si>
  <si>
    <t xml:space="preserve">Источник получения информации № 3,                        вх. № 05223 от 17.06.2026 </t>
  </si>
  <si>
    <t xml:space="preserve">Заказчиком принято решение разместить закупочную сессию на Едином агрегате торговли на основании п. 4 ч. 1 ст. 93 Федерального закона от 05.04.2013 № 44-ФЗ «О контрактной системе в сфере закупок товаров, работ, услуг для обеспечения государственных </t>
  </si>
  <si>
    <t>НМЦК составила 113 961 (Сто тринадцать тысяч девятьсот шестьдесят один) руб. 83 коп.</t>
  </si>
  <si>
    <t>и муниципальных нужд» по наименьшему из полученных ценовых предложений: 111 028 (Сто одиннадцать тысяч двадцать восемь) руб. 50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</si>
</sst>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2" fillId="0" borderId="0" xfId="0" applyFont="1" applyFill="1"/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wrapText="1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2" fontId="2" fillId="0" borderId="18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2" fontId="2" fillId="0" borderId="1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49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/>
    <xf numFmtId="0" fontId="4" fillId="0" borderId="10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="90" zoomScaleNormal="90" zoomScaleSheetLayoutView="80" workbookViewId="0">
      <selection activeCell="E22" sqref="E22"/>
    </sheetView>
  </sheetViews>
  <sheetFormatPr defaultRowHeight="15" x14ac:dyDescent="0.25"/>
  <cols>
    <col min="1" max="1" width="6.28515625" style="3" customWidth="1"/>
    <col min="2" max="2" width="49.5703125" style="1" customWidth="1"/>
    <col min="3" max="3" width="7.5703125" style="6" customWidth="1"/>
    <col min="4" max="4" width="13.7109375" style="1" customWidth="1"/>
    <col min="5" max="5" width="15.5703125" style="1" customWidth="1"/>
    <col min="6" max="6" width="16" style="1" customWidth="1"/>
    <col min="7" max="7" width="15.5703125" style="1" customWidth="1"/>
    <col min="8" max="8" width="17" style="1" customWidth="1"/>
    <col min="9" max="9" width="16.140625" style="1" customWidth="1"/>
    <col min="10" max="10" width="17.7109375" style="1" customWidth="1"/>
    <col min="11" max="11" width="18.28515625" style="1" customWidth="1"/>
    <col min="12" max="14" width="15.85546875" style="1" customWidth="1"/>
    <col min="15" max="15" width="18.85546875" style="1" customWidth="1"/>
    <col min="16" max="16384" width="9.140625" style="1"/>
  </cols>
  <sheetData>
    <row r="1" spans="1:15" ht="15.75" x14ac:dyDescent="0.25">
      <c r="M1" s="2"/>
      <c r="N1" s="2"/>
    </row>
    <row r="2" spans="1:15" s="4" customFormat="1" ht="23.25" customHeight="1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4" customFormat="1" ht="24" customHeight="1" x14ac:dyDescent="0.25">
      <c r="A3" s="31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s="4" customFormat="1" ht="15" customHeight="1" thickBot="1" x14ac:dyDescent="0.3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48" customHeight="1" thickBot="1" x14ac:dyDescent="0.3">
      <c r="A5" s="37" t="s">
        <v>4</v>
      </c>
      <c r="B5" s="38"/>
      <c r="C5" s="55" t="s">
        <v>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78.75" customHeight="1" thickBot="1" x14ac:dyDescent="0.3">
      <c r="A6" s="37" t="s">
        <v>2</v>
      </c>
      <c r="B6" s="38"/>
      <c r="C6" s="55" t="s">
        <v>18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8"/>
      <c r="O6" s="57"/>
    </row>
    <row r="7" spans="1:15" ht="38.25" customHeight="1" thickBot="1" x14ac:dyDescent="0.3">
      <c r="A7" s="52" t="s">
        <v>0</v>
      </c>
      <c r="B7" s="33" t="s">
        <v>19</v>
      </c>
      <c r="C7" s="33" t="s">
        <v>3</v>
      </c>
      <c r="D7" s="33" t="s">
        <v>20</v>
      </c>
      <c r="E7" s="42" t="s">
        <v>22</v>
      </c>
      <c r="F7" s="43"/>
      <c r="G7" s="42" t="s">
        <v>23</v>
      </c>
      <c r="H7" s="43"/>
      <c r="I7" s="42" t="s">
        <v>24</v>
      </c>
      <c r="J7" s="43"/>
      <c r="K7" s="39" t="s">
        <v>6</v>
      </c>
      <c r="L7" s="54" t="s">
        <v>7</v>
      </c>
      <c r="M7" s="46" t="s">
        <v>10</v>
      </c>
      <c r="N7" s="47" t="s">
        <v>16</v>
      </c>
      <c r="O7" s="51" t="s">
        <v>8</v>
      </c>
    </row>
    <row r="8" spans="1:15" ht="30.6" customHeight="1" thickBot="1" x14ac:dyDescent="0.3">
      <c r="A8" s="53"/>
      <c r="B8" s="34"/>
      <c r="C8" s="34"/>
      <c r="D8" s="34"/>
      <c r="E8" s="44"/>
      <c r="F8" s="45"/>
      <c r="G8" s="44"/>
      <c r="H8" s="45"/>
      <c r="I8" s="44"/>
      <c r="J8" s="45"/>
      <c r="K8" s="40"/>
      <c r="L8" s="54"/>
      <c r="M8" s="46"/>
      <c r="N8" s="48"/>
      <c r="O8" s="51"/>
    </row>
    <row r="9" spans="1:15" ht="87" customHeight="1" thickBot="1" x14ac:dyDescent="0.3">
      <c r="A9" s="53"/>
      <c r="B9" s="34"/>
      <c r="C9" s="34"/>
      <c r="D9" s="34"/>
      <c r="E9" s="17" t="s">
        <v>11</v>
      </c>
      <c r="F9" s="14" t="s">
        <v>14</v>
      </c>
      <c r="G9" s="17" t="s">
        <v>11</v>
      </c>
      <c r="H9" s="14" t="s">
        <v>14</v>
      </c>
      <c r="I9" s="17" t="s">
        <v>11</v>
      </c>
      <c r="J9" s="14" t="s">
        <v>14</v>
      </c>
      <c r="K9" s="41"/>
      <c r="L9" s="54"/>
      <c r="M9" s="46"/>
      <c r="N9" s="27" t="s">
        <v>17</v>
      </c>
      <c r="O9" s="51"/>
    </row>
    <row r="10" spans="1:15" ht="15.75" x14ac:dyDescent="0.25">
      <c r="A10" s="12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5">
        <v>12</v>
      </c>
      <c r="M10" s="20">
        <v>13</v>
      </c>
      <c r="N10" s="20">
        <v>14</v>
      </c>
      <c r="O10" s="24">
        <v>15</v>
      </c>
    </row>
    <row r="11" spans="1:15" ht="47.25" x14ac:dyDescent="0.25">
      <c r="A11" s="7">
        <v>1</v>
      </c>
      <c r="B11" s="19" t="s">
        <v>15</v>
      </c>
      <c r="C11" s="8" t="s">
        <v>12</v>
      </c>
      <c r="D11" s="8">
        <v>5</v>
      </c>
      <c r="E11" s="18">
        <v>22645.7</v>
      </c>
      <c r="F11" s="18">
        <f>D11*E11</f>
        <v>113228.5</v>
      </c>
      <c r="G11" s="18">
        <v>22205.7</v>
      </c>
      <c r="H11" s="18">
        <f>D11*G11</f>
        <v>111028.5</v>
      </c>
      <c r="I11" s="18">
        <v>23525.7</v>
      </c>
      <c r="J11" s="18">
        <f>I11*D11</f>
        <v>117628.5</v>
      </c>
      <c r="K11" s="18">
        <f>AVERAGE(E11,G11,I11)</f>
        <v>22792.366666666669</v>
      </c>
      <c r="L11" s="18">
        <f>STDEV(E11,G11,I11)</f>
        <v>672.11110192685658</v>
      </c>
      <c r="M11" s="21">
        <f>L11/K11*100</f>
        <v>2.9488429690357876</v>
      </c>
      <c r="N11" s="21">
        <v>8760</v>
      </c>
      <c r="O11" s="26">
        <f>K11*D11</f>
        <v>113961.83333333334</v>
      </c>
    </row>
    <row r="12" spans="1:15" ht="15.75" x14ac:dyDescent="0.25">
      <c r="A12" s="7"/>
      <c r="B12" s="10" t="s">
        <v>9</v>
      </c>
      <c r="C12" s="8"/>
      <c r="D12" s="8"/>
      <c r="E12" s="18"/>
      <c r="F12" s="11">
        <f>SUM(F11:F11)</f>
        <v>113228.5</v>
      </c>
      <c r="G12" s="9"/>
      <c r="H12" s="11">
        <f>SUM(H11:H11)</f>
        <v>111028.5</v>
      </c>
      <c r="I12" s="9"/>
      <c r="J12" s="11">
        <f>SUM(J11:J11)</f>
        <v>117628.5</v>
      </c>
      <c r="K12" s="9"/>
      <c r="L12" s="16"/>
      <c r="M12" s="22"/>
      <c r="N12" s="28">
        <f>N11*D11</f>
        <v>43800</v>
      </c>
      <c r="O12" s="23"/>
    </row>
    <row r="13" spans="1:15" ht="15.75" x14ac:dyDescent="0.25">
      <c r="A13" s="49" t="s">
        <v>13</v>
      </c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25"/>
      <c r="O13" s="23">
        <f>O11</f>
        <v>113961.83333333334</v>
      </c>
    </row>
    <row r="14" spans="1:15" ht="15.75" x14ac:dyDescent="0.25">
      <c r="A14" s="2"/>
      <c r="B14" s="2"/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5" ht="15.75" x14ac:dyDescent="0.25">
      <c r="A15" s="2" t="s">
        <v>26</v>
      </c>
      <c r="B15" s="2"/>
      <c r="C15" s="5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ht="15.75" x14ac:dyDescent="0.25">
      <c r="A16" s="2" t="s">
        <v>25</v>
      </c>
      <c r="B16" s="2"/>
      <c r="C16" s="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5.75" x14ac:dyDescent="0.25">
      <c r="A17" s="2" t="s">
        <v>27</v>
      </c>
      <c r="B17" s="2"/>
      <c r="C17" s="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5.75" x14ac:dyDescent="0.25">
      <c r="A18" s="2"/>
      <c r="B18" s="2"/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20">
    <mergeCell ref="C5:O5"/>
    <mergeCell ref="C6:O6"/>
    <mergeCell ref="G7:H8"/>
    <mergeCell ref="N7:N8"/>
    <mergeCell ref="A13:M13"/>
    <mergeCell ref="O7:O9"/>
    <mergeCell ref="A7:A9"/>
    <mergeCell ref="L7:L9"/>
    <mergeCell ref="A2:O2"/>
    <mergeCell ref="A3:O3"/>
    <mergeCell ref="B7:B9"/>
    <mergeCell ref="C7:C9"/>
    <mergeCell ref="D7:D9"/>
    <mergeCell ref="A4:O4"/>
    <mergeCell ref="A6:B6"/>
    <mergeCell ref="K7:K9"/>
    <mergeCell ref="A5:B5"/>
    <mergeCell ref="E7:F8"/>
    <mergeCell ref="M7:M9"/>
    <mergeCell ref="I7:J8"/>
  </mergeCells>
  <pageMargins left="0.31496062992125984" right="0.31496062992125984" top="0.74803149606299213" bottom="0.35433070866141736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Зацепина Татьяна Васильевна</cp:lastModifiedBy>
  <cp:lastPrinted>2024-10-17T13:01:14Z</cp:lastPrinted>
  <dcterms:created xsi:type="dcterms:W3CDTF">2020-10-22T09:54:47Z</dcterms:created>
  <dcterms:modified xsi:type="dcterms:W3CDTF">2026-06-23T12:30:40Z</dcterms:modified>
</cp:coreProperties>
</file>