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ndromeda\zakupki$\Закупки\Торги\Единственный поставщик без плана\2026\44-ФЗ\№ 52-44ЕАТ_26 (шланг стальной_ПП 6_Елисеев)\"/>
    </mc:Choice>
  </mc:AlternateContent>
  <bookViews>
    <workbookView xWindow="0" yWindow="0" windowWidth="16665" windowHeight="6420"/>
  </bookViews>
  <sheets>
    <sheet name="обоснование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4" l="1"/>
  <c r="G9" i="4"/>
  <c r="F9" i="4"/>
  <c r="D11" i="4" l="1"/>
  <c r="I8" i="4"/>
  <c r="J8" i="4" l="1"/>
  <c r="K8" i="4" s="1"/>
</calcChain>
</file>

<file path=xl/sharedStrings.xml><?xml version="1.0" encoding="utf-8"?>
<sst xmlns="http://schemas.openxmlformats.org/spreadsheetml/2006/main" count="25" uniqueCount="25">
  <si>
    <t>№</t>
  </si>
  <si>
    <t>Ед. изм</t>
  </si>
  <si>
    <t>Коммерческие предложения (руб./ед.изм.)</t>
  </si>
  <si>
    <t xml:space="preserve">Средняя арифметическая цена за единицу     &lt;ц&gt; </t>
  </si>
  <si>
    <t>Среднее квадратичное отклонение</t>
  </si>
  <si>
    <t>Наименование товара (работы, услуги)</t>
  </si>
  <si>
    <t>ОКПД2</t>
  </si>
  <si>
    <t>Расчет на основе представленных сведений составила</t>
  </si>
  <si>
    <t>Кол-во</t>
  </si>
  <si>
    <t>Оценка однородности совокупности значений выявленных цен, используемых в расчете Н(М)ЦД</t>
  </si>
  <si>
    <t>*Заказчик берёт во внимание предложееные поставщиками условия поставки, сроки, аванс (при наличии), но исходит из своих собственных потребностей.</t>
  </si>
  <si>
    <r>
      <t xml:space="preserve">коэффициент вариации цен V (%)           </t>
    </r>
    <r>
      <rPr>
        <i/>
        <sz val="10"/>
        <rFont val="Times New Roman"/>
        <family val="1"/>
        <charset val="204"/>
      </rPr>
      <t xml:space="preserve">         (не должен превышать 33%)</t>
    </r>
  </si>
  <si>
    <t>ИТОГО</t>
  </si>
  <si>
    <t>руб</t>
  </si>
  <si>
    <t>Обоснование начальной (максимальной) цены контракта (далее: Н(М)ЦК)</t>
  </si>
  <si>
    <t>УТВЕРЖДАЮ
Директор ИГХ СО РАН
___________ А.Б.Перепелов</t>
  </si>
  <si>
    <t xml:space="preserve">Источник ценовой информации№1
</t>
  </si>
  <si>
    <t xml:space="preserve">Источник ценовой информации№2
</t>
  </si>
  <si>
    <t xml:space="preserve">Источник ценовой информации№3
</t>
  </si>
  <si>
    <t>58.19.13.120</t>
  </si>
  <si>
    <t>В соответствии с принципом эффективности использования средств, Заказчик принял решение об утверждении НМЦК на основе минимального ценового предложения потенциального поставщика. 
Наименьшая цена составила:</t>
  </si>
  <si>
    <t>Шланг ПВХ армированный стальной спиралью, внутренний диаметр 12мм</t>
  </si>
  <si>
    <t>м</t>
  </si>
  <si>
    <t>Начальник ОЗ             _____________________         Жук Ю.А</t>
  </si>
  <si>
    <r>
      <rPr>
        <i/>
        <sz val="12"/>
        <rFont val="Times New Roman"/>
        <family val="1"/>
        <charset val="204"/>
      </rPr>
      <t xml:space="preserve">Предмет контракта: </t>
    </r>
    <r>
      <rPr>
        <sz val="12"/>
        <rFont val="Times New Roman"/>
        <family val="1"/>
        <charset val="204"/>
      </rPr>
      <t xml:space="preserve">  Поставка </t>
    </r>
    <r>
      <rPr>
        <b/>
        <sz val="12"/>
        <rFont val="Times New Roman"/>
        <family val="1"/>
        <charset val="204"/>
      </rPr>
      <t>шланга армированного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</si>
</sst>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0.00000"/>
  </numFmts>
  <fonts count="14" x14ac:knownFonts="1"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Helvetica"/>
      <family val="2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2" xfId="0" applyFont="1" applyFill="1" applyBorder="1" applyAlignment="1">
      <alignment horizontal="center" vertical="top" wrapText="1"/>
    </xf>
    <xf numFmtId="0" fontId="6" fillId="0" borderId="0" xfId="0" applyFont="1" applyFill="1"/>
    <xf numFmtId="0" fontId="2" fillId="0" borderId="0" xfId="0" applyFont="1" applyFill="1" applyBorder="1" applyAlignment="1">
      <alignment vertical="center"/>
    </xf>
    <xf numFmtId="0" fontId="4" fillId="0" borderId="0" xfId="0" applyFont="1" applyFill="1"/>
    <xf numFmtId="0" fontId="7" fillId="0" borderId="1" xfId="0" applyFont="1" applyFill="1" applyBorder="1" applyAlignment="1">
      <alignment horizontal="center" vertical="top" wrapText="1"/>
    </xf>
    <xf numFmtId="0" fontId="9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center"/>
    </xf>
    <xf numFmtId="4" fontId="2" fillId="0" borderId="0" xfId="0" applyNumberFormat="1" applyFont="1" applyFill="1" applyBorder="1" applyAlignment="1">
      <alignment vertical="center"/>
    </xf>
    <xf numFmtId="0" fontId="10" fillId="0" borderId="0" xfId="0" applyFont="1" applyFill="1"/>
    <xf numFmtId="0" fontId="8" fillId="0" borderId="0" xfId="0" applyFont="1" applyFill="1"/>
    <xf numFmtId="4" fontId="6" fillId="0" borderId="0" xfId="0" applyNumberFormat="1" applyFont="1" applyFill="1"/>
    <xf numFmtId="164" fontId="6" fillId="0" borderId="1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Fill="1" applyAlignment="1">
      <alignment horizontal="left" vertical="center"/>
    </xf>
    <xf numFmtId="2" fontId="7" fillId="0" borderId="1" xfId="0" applyNumberFormat="1" applyFont="1" applyFill="1" applyBorder="1" applyAlignment="1">
      <alignment horizontal="center" vertical="center" wrapText="1"/>
    </xf>
    <xf numFmtId="44" fontId="11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3" fillId="0" borderId="0" xfId="0" applyFont="1" applyAlignment="1">
      <alignment horizontal="right" vertical="center" wrapText="1"/>
    </xf>
    <xf numFmtId="0" fontId="6" fillId="0" borderId="1" xfId="0" applyFont="1" applyFill="1" applyBorder="1" applyAlignment="1">
      <alignment horizontal="right" vertical="top"/>
    </xf>
    <xf numFmtId="0" fontId="12" fillId="0" borderId="0" xfId="0" applyFont="1" applyBorder="1" applyAlignment="1">
      <alignment horizontal="center" vertical="center" wrapText="1"/>
    </xf>
    <xf numFmtId="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6</xdr:row>
      <xdr:rowOff>952500</xdr:rowOff>
    </xdr:from>
    <xdr:to>
      <xdr:col>11</xdr:col>
      <xdr:colOff>0</xdr:colOff>
      <xdr:row>6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58375" y="288607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6</xdr:row>
      <xdr:rowOff>923925</xdr:rowOff>
    </xdr:from>
    <xdr:to>
      <xdr:col>9</xdr:col>
      <xdr:colOff>1019175</xdr:colOff>
      <xdr:row>6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829675" y="2857500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tabSelected="1" workbookViewId="0">
      <selection activeCell="B6" sqref="B6:B7"/>
    </sheetView>
  </sheetViews>
  <sheetFormatPr defaultColWidth="9.1328125" defaultRowHeight="13.15" x14ac:dyDescent="0.4"/>
  <cols>
    <col min="1" max="1" width="12.86328125" style="2" customWidth="1"/>
    <col min="2" max="2" width="3.1328125" style="2" customWidth="1"/>
    <col min="3" max="3" width="48.3984375" style="2" customWidth="1"/>
    <col min="4" max="4" width="7.86328125" style="2" customWidth="1"/>
    <col min="5" max="5" width="6.86328125" style="2" customWidth="1"/>
    <col min="6" max="6" width="11.3984375" style="2" customWidth="1"/>
    <col min="7" max="7" width="12" style="2" customWidth="1"/>
    <col min="8" max="8" width="11.73046875" style="2" customWidth="1"/>
    <col min="9" max="9" width="15.59765625" style="2" customWidth="1"/>
    <col min="10" max="10" width="15.3984375" style="2" customWidth="1"/>
    <col min="11" max="11" width="14.265625" style="2" customWidth="1"/>
    <col min="12" max="12" width="12.59765625" style="2" customWidth="1"/>
    <col min="13" max="16384" width="9.1328125" style="2"/>
  </cols>
  <sheetData>
    <row r="1" spans="1:15" ht="23.25" customHeight="1" x14ac:dyDescent="0.4">
      <c r="J1" s="23" t="s">
        <v>15</v>
      </c>
      <c r="K1" s="23"/>
    </row>
    <row r="2" spans="1:15" ht="23.25" customHeight="1" x14ac:dyDescent="0.4">
      <c r="J2" s="23"/>
      <c r="K2" s="23"/>
    </row>
    <row r="3" spans="1:15" ht="10.5" customHeight="1" x14ac:dyDescent="0.4">
      <c r="J3" s="23"/>
      <c r="K3" s="23"/>
    </row>
    <row r="4" spans="1:15" ht="15" x14ac:dyDescent="0.4">
      <c r="B4" s="28" t="s">
        <v>14</v>
      </c>
      <c r="C4" s="28"/>
      <c r="D4" s="28"/>
      <c r="E4" s="28"/>
      <c r="F4" s="28"/>
      <c r="G4" s="28"/>
      <c r="H4" s="28"/>
      <c r="I4" s="28"/>
      <c r="J4" s="28"/>
      <c r="K4" s="28"/>
    </row>
    <row r="5" spans="1:15" ht="25.5" customHeight="1" x14ac:dyDescent="0.4">
      <c r="B5" s="29" t="s">
        <v>24</v>
      </c>
      <c r="C5" s="29"/>
      <c r="D5" s="29"/>
      <c r="E5" s="29"/>
      <c r="F5" s="29"/>
      <c r="G5" s="29"/>
      <c r="H5" s="29"/>
      <c r="I5" s="29"/>
      <c r="J5" s="29"/>
      <c r="K5" s="29"/>
    </row>
    <row r="6" spans="1:15" ht="50.25" customHeight="1" x14ac:dyDescent="0.4">
      <c r="A6" s="30" t="s">
        <v>6</v>
      </c>
      <c r="B6" s="32" t="s">
        <v>0</v>
      </c>
      <c r="C6" s="34" t="s">
        <v>5</v>
      </c>
      <c r="D6" s="33" t="s">
        <v>1</v>
      </c>
      <c r="E6" s="33" t="s">
        <v>8</v>
      </c>
      <c r="F6" s="38" t="s">
        <v>2</v>
      </c>
      <c r="G6" s="39"/>
      <c r="H6" s="40"/>
      <c r="I6" s="41" t="s">
        <v>9</v>
      </c>
      <c r="J6" s="41"/>
      <c r="K6" s="41"/>
    </row>
    <row r="7" spans="1:15" ht="159" customHeight="1" x14ac:dyDescent="0.4">
      <c r="A7" s="31"/>
      <c r="B7" s="33"/>
      <c r="C7" s="35"/>
      <c r="D7" s="36"/>
      <c r="E7" s="37"/>
      <c r="F7" s="1" t="s">
        <v>16</v>
      </c>
      <c r="G7" s="1" t="s">
        <v>17</v>
      </c>
      <c r="H7" s="1" t="s">
        <v>18</v>
      </c>
      <c r="I7" s="5" t="s">
        <v>3</v>
      </c>
      <c r="J7" s="5" t="s">
        <v>4</v>
      </c>
      <c r="K7" s="5" t="s">
        <v>11</v>
      </c>
      <c r="N7" s="6"/>
    </row>
    <row r="8" spans="1:15" ht="27.75" x14ac:dyDescent="0.45">
      <c r="A8" s="22" t="s">
        <v>19</v>
      </c>
      <c r="B8" s="7">
        <v>1</v>
      </c>
      <c r="C8" s="19" t="s">
        <v>21</v>
      </c>
      <c r="D8" s="20" t="s">
        <v>22</v>
      </c>
      <c r="E8" s="20">
        <v>10</v>
      </c>
      <c r="F8" s="21">
        <v>910</v>
      </c>
      <c r="G8" s="21">
        <v>1100</v>
      </c>
      <c r="H8" s="21">
        <v>1170</v>
      </c>
      <c r="I8" s="8">
        <f t="shared" ref="I8" si="0">ROUND(AVERAGE(F8:H8),2)</f>
        <v>1060</v>
      </c>
      <c r="J8" s="9">
        <f>SQRT(SUM((POWER(F8-I8,2)),(POWER(G8-I8,2)),(POWER(H8-I8,2)))/(COLUMNS(F8:H8)-1))</f>
        <v>134.53624047073711</v>
      </c>
      <c r="K8" s="9">
        <f>J8/I8*100</f>
        <v>12.692098157616707</v>
      </c>
      <c r="M8"/>
      <c r="N8" s="6"/>
      <c r="O8" s="15"/>
    </row>
    <row r="9" spans="1:15" s="10" customFormat="1" ht="20.25" customHeight="1" x14ac:dyDescent="0.45">
      <c r="A9" s="24" t="s">
        <v>12</v>
      </c>
      <c r="B9" s="24"/>
      <c r="C9" s="24"/>
      <c r="D9" s="24"/>
      <c r="E9" s="24"/>
      <c r="F9" s="8">
        <f>F8*E8</f>
        <v>9100</v>
      </c>
      <c r="G9" s="8">
        <f>G8*E8</f>
        <v>11000</v>
      </c>
      <c r="H9" s="8">
        <f>H8*E8</f>
        <v>11700</v>
      </c>
      <c r="I9" s="16"/>
      <c r="J9" s="9"/>
      <c r="K9" s="18"/>
    </row>
    <row r="10" spans="1:15" s="11" customFormat="1" ht="15" x14ac:dyDescent="0.45">
      <c r="B10" s="3"/>
      <c r="C10" s="3"/>
      <c r="D10" s="3"/>
      <c r="E10" s="3"/>
      <c r="F10" s="3"/>
      <c r="G10" s="3"/>
      <c r="H10" s="3"/>
      <c r="I10" s="12"/>
      <c r="K10" s="12"/>
    </row>
    <row r="11" spans="1:15" ht="52.9" customHeight="1" x14ac:dyDescent="0.45">
      <c r="A11" s="25" t="s">
        <v>20</v>
      </c>
      <c r="B11" s="25"/>
      <c r="C11" s="25"/>
      <c r="D11" s="26">
        <f>SMALL(F9:H9,1)</f>
        <v>9100</v>
      </c>
      <c r="E11" s="27"/>
      <c r="F11" s="17" t="s">
        <v>13</v>
      </c>
      <c r="G11" s="4"/>
      <c r="H11" s="4"/>
    </row>
    <row r="12" spans="1:15" ht="13.9" x14ac:dyDescent="0.4">
      <c r="C12" s="13"/>
    </row>
    <row r="13" spans="1:15" ht="13.9" x14ac:dyDescent="0.4">
      <c r="C13" s="13" t="s">
        <v>7</v>
      </c>
    </row>
    <row r="14" spans="1:15" ht="13.9" x14ac:dyDescent="0.4">
      <c r="C14" s="13" t="s">
        <v>23</v>
      </c>
    </row>
    <row r="17" spans="1:1" x14ac:dyDescent="0.4">
      <c r="A17" s="14" t="s">
        <v>10</v>
      </c>
    </row>
  </sheetData>
  <mergeCells count="13">
    <mergeCell ref="J1:K3"/>
    <mergeCell ref="A9:E9"/>
    <mergeCell ref="A11:C11"/>
    <mergeCell ref="D11:E11"/>
    <mergeCell ref="B4:K4"/>
    <mergeCell ref="B5:K5"/>
    <mergeCell ref="A6:A7"/>
    <mergeCell ref="B6:B7"/>
    <mergeCell ref="C6:C7"/>
    <mergeCell ref="D6:D7"/>
    <mergeCell ref="E6:E7"/>
    <mergeCell ref="F6:H6"/>
    <mergeCell ref="I6:K6"/>
  </mergeCells>
  <conditionalFormatting sqref="K8:K9">
    <cfRule type="cellIs" dxfId="0" priority="1" operator="greaterThan">
      <formula>30</formula>
    </cfRule>
  </conditionalFormatting>
  <pageMargins left="0.7" right="0.7" top="0.75" bottom="0.75" header="0.3" footer="0.3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</vt:lpstr>
    </vt:vector>
  </TitlesOfParts>
  <Company>IGC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Жук Юлия Анатольевна</dc:creator>
  <cp:lastModifiedBy>Жук Юлия Анатольевна</cp:lastModifiedBy>
  <cp:lastPrinted>2026-03-05T01:10:57Z</cp:lastPrinted>
  <dcterms:created xsi:type="dcterms:W3CDTF">2014-10-14T05:33:47Z</dcterms:created>
  <dcterms:modified xsi:type="dcterms:W3CDTF">2026-09-22T01:31:17Z</dcterms:modified>
</cp:coreProperties>
</file>