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180" windowWidth="15570" windowHeight="11460"/>
  </bookViews>
  <sheets>
    <sheet name="Лист4" sheetId="21" r:id="rId1"/>
    <sheet name="Лист1" sheetId="22" r:id="rId2"/>
  </sheets>
  <definedNames>
    <definedName name="_xlnm.Print_Area" localSheetId="0">Лист4!$A$2:$P$22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21" l="1"/>
  <c r="P17" i="21" l="1"/>
  <c r="M15" i="21"/>
  <c r="N15" i="21" s="1"/>
  <c r="O15" i="21" s="1"/>
  <c r="P15" i="21" s="1"/>
  <c r="K15" i="21"/>
  <c r="L15" i="21" s="1"/>
  <c r="J15" i="21"/>
  <c r="N14" i="21"/>
  <c r="O14" i="21" s="1"/>
  <c r="P14" i="21" s="1"/>
  <c r="M14" i="21"/>
  <c r="L14" i="21"/>
  <c r="K14" i="21"/>
  <c r="J14" i="21"/>
  <c r="M13" i="21"/>
  <c r="N13" i="21" s="1"/>
  <c r="O13" i="21" s="1"/>
  <c r="P13" i="21" s="1"/>
  <c r="K13" i="21"/>
  <c r="L13" i="21" s="1"/>
  <c r="J13" i="21"/>
  <c r="N12" i="21"/>
  <c r="O12" i="21" s="1"/>
  <c r="P12" i="21" s="1"/>
  <c r="M12" i="21"/>
  <c r="K12" i="21"/>
  <c r="L12" i="21" s="1"/>
  <c r="J12" i="21"/>
  <c r="M11" i="21"/>
  <c r="N11" i="21" s="1"/>
  <c r="O11" i="21" s="1"/>
  <c r="P11" i="21" s="1"/>
  <c r="K11" i="21"/>
  <c r="L11" i="21" s="1"/>
  <c r="J11" i="21"/>
  <c r="E17" i="21"/>
  <c r="D17" i="21"/>
  <c r="M16" i="21" l="1"/>
  <c r="N16" i="21" s="1"/>
  <c r="O16" i="21" s="1"/>
  <c r="P16" i="21" s="1"/>
  <c r="K16" i="21"/>
  <c r="J16" i="21"/>
  <c r="L16" i="21" l="1"/>
  <c r="M10" i="21"/>
  <c r="N10" i="21" s="1"/>
  <c r="O10" i="21" s="1"/>
  <c r="P10" i="21" s="1"/>
  <c r="K10" i="21"/>
  <c r="J10" i="21"/>
  <c r="L10" i="21" l="1"/>
  <c r="J18" i="21" l="1"/>
</calcChain>
</file>

<file path=xl/sharedStrings.xml><?xml version="1.0" encoding="utf-8"?>
<sst xmlns="http://schemas.openxmlformats.org/spreadsheetml/2006/main" count="47" uniqueCount="44">
  <si>
    <t xml:space="preserve">                                                              Приложение № 2 к документации.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</si>
  <si>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</si>
  <si>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</si>
  <si>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</si>
  <si>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t>Среднее квадратичное отклонение</t>
  </si>
  <si>
    <t>Цена за единицу изм. (руб.)</t>
  </si>
  <si>
    <t>Н(М)ЦК с учетом округления цены за единицу (руб.)</t>
  </si>
  <si>
    <t>рублей</t>
  </si>
  <si>
    <t>Используемый метод определения НМЦК с обоснованием:</t>
  </si>
  <si>
    <t>Основные характеристики объекта закупки</t>
  </si>
  <si>
    <t>Расчёт НМКЦ</t>
  </si>
  <si>
    <t>Наименование товаров, работ, услуг</t>
  </si>
  <si>
    <t>№ п/п</t>
  </si>
  <si>
    <t xml:space="preserve">Цена за ед. </t>
  </si>
  <si>
    <t>Итого НМЦК:</t>
  </si>
  <si>
    <t xml:space="preserve">Коэффициент вариации по всем позициям не превышает 33 % и означает однородность совокупности значений выявленных цен и отсутствие целесообразности проводить дополнительные исследования в целях увеличения количества ценовой информации, используемой в расчетах.  </t>
  </si>
  <si>
    <t>Источники информации</t>
  </si>
  <si>
    <t>Цена за единицу изм. с округлением до сотых долей после запятой (руб.)</t>
  </si>
  <si>
    <t>Главный специалист-эксперт отделения</t>
  </si>
  <si>
    <t xml:space="preserve">организации контрактной работы (закупочной деятельности) </t>
  </si>
  <si>
    <t xml:space="preserve">референт ГГС РФ 1 класса                                                                                               </t>
  </si>
  <si>
    <t>Т.А. Расторгуева</t>
  </si>
  <si>
    <t>Кол-во (шт.)</t>
  </si>
  <si>
    <r>
      <t xml:space="preserve">Средняя арифметическая цена за единицу </t>
    </r>
    <r>
      <rPr>
        <b/>
        <i/>
        <sz val="11"/>
        <color indexed="8"/>
        <rFont val="Times New Roman"/>
        <family val="1"/>
        <charset val="204"/>
      </rPr>
      <t xml:space="preserve">&lt;ц&gt; </t>
    </r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</si>
  <si>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</si>
  <si>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1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1"/>
        <color indexed="8"/>
        <rFont val="Times New Roman"/>
        <family val="1"/>
        <charset val="204"/>
      </rPr>
      <t>ц</t>
    </r>
    <r>
      <rPr>
        <i/>
        <vertAlign val="subscript"/>
        <sz val="11"/>
        <color indexed="8"/>
        <rFont val="Times New Roman"/>
        <family val="1"/>
        <charset val="204"/>
      </rPr>
      <t>i</t>
    </r>
    <r>
      <rPr>
        <sz val="11"/>
        <color indexed="8"/>
        <rFont val="Times New Roman"/>
        <family val="1"/>
        <charset val="204"/>
      </rPr>
      <t>- цена единицы)</t>
    </r>
  </si>
  <si>
    <r>
      <t xml:space="preserve">УМТО </t>
    </r>
    <r>
      <rPr>
        <sz val="11"/>
        <color rgb="FF000000"/>
        <rFont val="Times New Roman"/>
        <family val="1"/>
        <charset val="204"/>
      </rPr>
      <t xml:space="preserve">ГУ МЧС России по Смоленской области </t>
    </r>
  </si>
  <si>
    <t>Поставщик 4 вх. 77 умто (к.с.) от 05.04.2023</t>
  </si>
  <si>
    <t>Итого                                        НМЦК      =</t>
  </si>
  <si>
    <t xml:space="preserve"> Расчёт и обоснование начальной (максимальной) цены Договора</t>
  </si>
  <si>
    <t>Для расчёта НМЦК был использован метод сопоставимых рыночных цен (анализа рынка) (п.6 ст.22 44-ФЗ), в соответствии с постановлением Правительства РФ от 23.12.2024 № 1875, Методическими рекомендациями, утвержденными приказом МЭР РФ от 02.10.2013 №567. Источником информации о цене товара, стало изучение рынка в целях получения ценовой информации, необходимой для определения цены контракта, проведенное по инициативе Заказчика, путем направления запроса о предоставлении ценовой информации Поставщикам. В данном обосновании использованы цены из коммерческих предложений от трех поставщиков.</t>
  </si>
  <si>
    <t xml:space="preserve">Поставка картриджей
</t>
  </si>
  <si>
    <t>Перезаправляемый картридж  (ПЗК) для HP Designjet Т120, Т125, Т130, Т520, Т525, Т530 (под НР 711) с чипами</t>
  </si>
  <si>
    <t>Картридж (HB-PC-211EV-MPS) для Pantum Р2200/Р2207/Р2507/Р2500W/М6500/6550/6607,6К</t>
  </si>
  <si>
    <t>CF280X Картридж HP LJ Pro 400 M401/Pro 400 MFP M425, 6,9K</t>
  </si>
  <si>
    <t>Картридж 070H Canon i-SENSYS LBP243dw,  LBP246dw, MF461dw, MF463dw, MF465dw, чёрный, 10200 к.</t>
  </si>
  <si>
    <t>Тонер-Картридж (106R04348) для Xerox B205/B210/B215, 3K с чипом</t>
  </si>
  <si>
    <t>728 Картридж Canon MF 4410/4430/4450/4570/4580 (2,1K) (№728/328)</t>
  </si>
  <si>
    <t>CF244AL  Картридж HP LJ Pro M15/M15a/Pro MFP M28a/M28w,2K</t>
  </si>
  <si>
    <t>Поставщик 1 вх. 171-5-3-15 от 25.05.2026</t>
  </si>
  <si>
    <t>Поставщик 2 вх. 172-5-3-15 от 25.05.2026</t>
  </si>
  <si>
    <t>Поставщик 3 вх. 173-5-3-15 от 25.05.2026</t>
  </si>
  <si>
    <t>На основании изложенного начальная (максимальная) цена договора определенная с использованием метода сопоставимых рыночных цен (анализа рынка), составила 37 223 (тридцать семь тысяч дести двадцать три) рубля 39 копеек. Принимая во внимание доведенные ЛБО, руководствуясь п. 2 статьи 72, п.3 статьи 219 БК РФ, Заказчик принял решение определить НМЦК на основе доведенного ЛБО и минимального ценового предложения в размере 35 400 (тридцать пять тысяч четыреста) рублей 00 копеек.</t>
  </si>
  <si>
    <t>Дата подготовки обоснования НМЦК: 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</si>
</sst>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\ _₽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vertAlign val="subscript"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2" borderId="0" xfId="0" applyFont="1" applyFill="1" applyAlignment="1">
      <alignment vertical="top"/>
    </xf>
    <xf numFmtId="0" fontId="2" fillId="2" borderId="0" xfId="0" applyFont="1" applyFill="1"/>
    <xf numFmtId="0" fontId="8" fillId="2" borderId="0" xfId="0" applyFont="1" applyFill="1" applyAlignment="1">
      <alignment vertical="top"/>
    </xf>
    <xf numFmtId="0" fontId="6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/>
    <xf numFmtId="0" fontId="9" fillId="2" borderId="0" xfId="0" applyFont="1" applyFill="1" applyBorder="1" applyAlignment="1">
      <alignment vertical="center" wrapText="1"/>
    </xf>
    <xf numFmtId="0" fontId="0" fillId="2" borderId="0" xfId="0" applyFill="1"/>
    <xf numFmtId="0" fontId="3" fillId="2" borderId="0" xfId="0" applyFont="1" applyFill="1"/>
    <xf numFmtId="2" fontId="7" fillId="2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vertical="top"/>
    </xf>
    <xf numFmtId="0" fontId="4" fillId="2" borderId="0" xfId="0" applyFont="1" applyFill="1"/>
    <xf numFmtId="0" fontId="11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/>
    </xf>
    <xf numFmtId="0" fontId="14" fillId="2" borderId="0" xfId="0" applyFont="1" applyFill="1"/>
    <xf numFmtId="0" fontId="4" fillId="2" borderId="5" xfId="0" applyFont="1" applyFill="1" applyBorder="1" applyAlignment="1">
      <alignment vertical="center" textRotation="90" wrapText="1"/>
    </xf>
    <xf numFmtId="0" fontId="4" fillId="2" borderId="1" xfId="0" applyFont="1" applyFill="1" applyBorder="1" applyAlignment="1">
      <alignment vertical="center" textRotation="90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2" fontId="7" fillId="2" borderId="1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Border="1"/>
    <xf numFmtId="0" fontId="18" fillId="2" borderId="0" xfId="0" applyFont="1" applyFill="1" applyBorder="1" applyAlignment="1">
      <alignment vertical="center" wrapText="1"/>
    </xf>
    <xf numFmtId="165" fontId="2" fillId="2" borderId="0" xfId="0" applyNumberFormat="1" applyFont="1" applyFill="1"/>
    <xf numFmtId="165" fontId="19" fillId="2" borderId="0" xfId="0" applyNumberFormat="1" applyFont="1" applyFill="1"/>
    <xf numFmtId="4" fontId="11" fillId="2" borderId="1" xfId="0" applyNumberFormat="1" applyFont="1" applyFill="1" applyBorder="1" applyAlignment="1">
      <alignment horizontal="center" vertical="top" wrapText="1"/>
    </xf>
    <xf numFmtId="4" fontId="11" fillId="2" borderId="1" xfId="0" applyNumberFormat="1" applyFont="1" applyFill="1" applyBorder="1" applyAlignment="1">
      <alignment vertical="top" wrapText="1"/>
    </xf>
    <xf numFmtId="0" fontId="20" fillId="2" borderId="0" xfId="0" applyFont="1" applyFill="1" applyAlignment="1">
      <alignment vertical="top"/>
    </xf>
    <xf numFmtId="4" fontId="20" fillId="2" borderId="0" xfId="0" applyNumberFormat="1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distributed" vertical="center" wrapText="1" justifyLastLine="1"/>
    </xf>
    <xf numFmtId="4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distributed" vertical="center" justifyLastLine="1"/>
    </xf>
    <xf numFmtId="10" fontId="11" fillId="2" borderId="1" xfId="0" applyNumberFormat="1" applyFont="1" applyFill="1" applyBorder="1" applyAlignment="1">
      <alignment horizontal="distributed" vertical="center" justifyLastLine="1"/>
    </xf>
    <xf numFmtId="0" fontId="1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12" fillId="2" borderId="7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/>
    </xf>
    <xf numFmtId="0" fontId="7" fillId="2" borderId="1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right" vertical="center"/>
    </xf>
    <xf numFmtId="2" fontId="7" fillId="2" borderId="1" xfId="0" applyNumberFormat="1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952500</xdr:rowOff>
    </xdr:from>
    <xdr:to>
      <xdr:col>12</xdr:col>
      <xdr:colOff>0</xdr:colOff>
      <xdr:row>7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8570" y="2933700"/>
          <a:ext cx="96393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7</xdr:row>
      <xdr:rowOff>923925</xdr:rowOff>
    </xdr:from>
    <xdr:to>
      <xdr:col>10</xdr:col>
      <xdr:colOff>1019175</xdr:colOff>
      <xdr:row>7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9390" y="2905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53339</xdr:colOff>
      <xdr:row>7</xdr:row>
      <xdr:rowOff>1637552</xdr:rowOff>
    </xdr:from>
    <xdr:to>
      <xdr:col>12</xdr:col>
      <xdr:colOff>1452654</xdr:colOff>
      <xdr:row>8</xdr:row>
      <xdr:rowOff>182879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7439" y="5051312"/>
          <a:ext cx="1399315" cy="38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"/>
  <sheetViews>
    <sheetView tabSelected="1" topLeftCell="A8" zoomScale="75" zoomScaleNormal="75" workbookViewId="0">
      <selection activeCell="A18" sqref="A18:I18"/>
    </sheetView>
  </sheetViews>
  <sheetFormatPr defaultRowHeight="12.75" x14ac:dyDescent="0.2"/>
  <cols>
    <col min="1" max="1" width="3.7109375" style="1" customWidth="1"/>
    <col min="2" max="2" width="46" style="2" customWidth="1"/>
    <col min="3" max="3" width="6.85546875" style="2" customWidth="1"/>
    <col min="4" max="4" width="12.42578125" style="2" customWidth="1"/>
    <col min="5" max="5" width="11.85546875" style="2" customWidth="1"/>
    <col min="6" max="6" width="12.5703125" style="2" customWidth="1"/>
    <col min="7" max="7" width="3.28515625" style="2" hidden="1" customWidth="1"/>
    <col min="8" max="8" width="0.140625" style="2" customWidth="1"/>
    <col min="9" max="9" width="8.85546875" style="2" customWidth="1"/>
    <col min="10" max="10" width="16.85546875" style="2" customWidth="1"/>
    <col min="11" max="11" width="15.42578125" style="2" customWidth="1"/>
    <col min="12" max="12" width="14.28515625" style="2" customWidth="1"/>
    <col min="13" max="13" width="22.7109375" style="2" customWidth="1"/>
    <col min="14" max="14" width="13" style="2" customWidth="1"/>
    <col min="15" max="15" width="11.28515625" style="2" customWidth="1"/>
    <col min="16" max="16" width="16.140625" style="2" customWidth="1"/>
    <col min="17" max="17" width="12.7109375" style="2" customWidth="1"/>
    <col min="18" max="18" width="11.85546875" style="2" customWidth="1"/>
    <col min="19" max="19" width="13.140625" style="2" bestFit="1" customWidth="1"/>
    <col min="20" max="21" width="10.7109375" style="2" bestFit="1" customWidth="1"/>
    <col min="22" max="22" width="13.140625" style="2" bestFit="1" customWidth="1"/>
    <col min="23" max="23" width="11.28515625" style="2" customWidth="1"/>
    <col min="24" max="257" width="8.85546875" style="2"/>
    <col min="258" max="258" width="4.7109375" style="2" customWidth="1"/>
    <col min="259" max="259" width="30.140625" style="2" customWidth="1"/>
    <col min="260" max="260" width="5.85546875" style="2" customWidth="1"/>
    <col min="261" max="261" width="6.85546875" style="2" customWidth="1"/>
    <col min="262" max="262" width="9.7109375" style="2" customWidth="1"/>
    <col min="263" max="264" width="9.85546875" style="2" customWidth="1"/>
    <col min="265" max="265" width="6" style="2" customWidth="1"/>
    <col min="266" max="266" width="13.140625" style="2" customWidth="1"/>
    <col min="267" max="267" width="15.42578125" style="2" customWidth="1"/>
    <col min="268" max="268" width="14.28515625" style="2" customWidth="1"/>
    <col min="269" max="269" width="22.7109375" style="2" customWidth="1"/>
    <col min="270" max="270" width="13.85546875" style="2" customWidth="1"/>
    <col min="271" max="271" width="11" style="2" customWidth="1"/>
    <col min="272" max="272" width="11.28515625" style="2" customWidth="1"/>
    <col min="273" max="513" width="8.85546875" style="2"/>
    <col min="514" max="514" width="4.7109375" style="2" customWidth="1"/>
    <col min="515" max="515" width="30.140625" style="2" customWidth="1"/>
    <col min="516" max="516" width="5.85546875" style="2" customWidth="1"/>
    <col min="517" max="517" width="6.85546875" style="2" customWidth="1"/>
    <col min="518" max="518" width="9.7109375" style="2" customWidth="1"/>
    <col min="519" max="520" width="9.85546875" style="2" customWidth="1"/>
    <col min="521" max="521" width="6" style="2" customWidth="1"/>
    <col min="522" max="522" width="13.140625" style="2" customWidth="1"/>
    <col min="523" max="523" width="15.42578125" style="2" customWidth="1"/>
    <col min="524" max="524" width="14.28515625" style="2" customWidth="1"/>
    <col min="525" max="525" width="22.7109375" style="2" customWidth="1"/>
    <col min="526" max="526" width="13.85546875" style="2" customWidth="1"/>
    <col min="527" max="527" width="11" style="2" customWidth="1"/>
    <col min="528" max="528" width="11.28515625" style="2" customWidth="1"/>
    <col min="529" max="769" width="8.85546875" style="2"/>
    <col min="770" max="770" width="4.7109375" style="2" customWidth="1"/>
    <col min="771" max="771" width="30.140625" style="2" customWidth="1"/>
    <col min="772" max="772" width="5.85546875" style="2" customWidth="1"/>
    <col min="773" max="773" width="6.85546875" style="2" customWidth="1"/>
    <col min="774" max="774" width="9.7109375" style="2" customWidth="1"/>
    <col min="775" max="776" width="9.85546875" style="2" customWidth="1"/>
    <col min="777" max="777" width="6" style="2" customWidth="1"/>
    <col min="778" max="778" width="13.140625" style="2" customWidth="1"/>
    <col min="779" max="779" width="15.42578125" style="2" customWidth="1"/>
    <col min="780" max="780" width="14.28515625" style="2" customWidth="1"/>
    <col min="781" max="781" width="22.7109375" style="2" customWidth="1"/>
    <col min="782" max="782" width="13.85546875" style="2" customWidth="1"/>
    <col min="783" max="783" width="11" style="2" customWidth="1"/>
    <col min="784" max="784" width="11.28515625" style="2" customWidth="1"/>
    <col min="785" max="1025" width="8.85546875" style="2"/>
    <col min="1026" max="1026" width="4.7109375" style="2" customWidth="1"/>
    <col min="1027" max="1027" width="30.140625" style="2" customWidth="1"/>
    <col min="1028" max="1028" width="5.85546875" style="2" customWidth="1"/>
    <col min="1029" max="1029" width="6.85546875" style="2" customWidth="1"/>
    <col min="1030" max="1030" width="9.7109375" style="2" customWidth="1"/>
    <col min="1031" max="1032" width="9.85546875" style="2" customWidth="1"/>
    <col min="1033" max="1033" width="6" style="2" customWidth="1"/>
    <col min="1034" max="1034" width="13.140625" style="2" customWidth="1"/>
    <col min="1035" max="1035" width="15.42578125" style="2" customWidth="1"/>
    <col min="1036" max="1036" width="14.28515625" style="2" customWidth="1"/>
    <col min="1037" max="1037" width="22.7109375" style="2" customWidth="1"/>
    <col min="1038" max="1038" width="13.85546875" style="2" customWidth="1"/>
    <col min="1039" max="1039" width="11" style="2" customWidth="1"/>
    <col min="1040" max="1040" width="11.28515625" style="2" customWidth="1"/>
    <col min="1041" max="1281" width="8.85546875" style="2"/>
    <col min="1282" max="1282" width="4.7109375" style="2" customWidth="1"/>
    <col min="1283" max="1283" width="30.140625" style="2" customWidth="1"/>
    <col min="1284" max="1284" width="5.85546875" style="2" customWidth="1"/>
    <col min="1285" max="1285" width="6.85546875" style="2" customWidth="1"/>
    <col min="1286" max="1286" width="9.7109375" style="2" customWidth="1"/>
    <col min="1287" max="1288" width="9.85546875" style="2" customWidth="1"/>
    <col min="1289" max="1289" width="6" style="2" customWidth="1"/>
    <col min="1290" max="1290" width="13.140625" style="2" customWidth="1"/>
    <col min="1291" max="1291" width="15.42578125" style="2" customWidth="1"/>
    <col min="1292" max="1292" width="14.28515625" style="2" customWidth="1"/>
    <col min="1293" max="1293" width="22.7109375" style="2" customWidth="1"/>
    <col min="1294" max="1294" width="13.85546875" style="2" customWidth="1"/>
    <col min="1295" max="1295" width="11" style="2" customWidth="1"/>
    <col min="1296" max="1296" width="11.28515625" style="2" customWidth="1"/>
    <col min="1297" max="1537" width="8.85546875" style="2"/>
    <col min="1538" max="1538" width="4.7109375" style="2" customWidth="1"/>
    <col min="1539" max="1539" width="30.140625" style="2" customWidth="1"/>
    <col min="1540" max="1540" width="5.85546875" style="2" customWidth="1"/>
    <col min="1541" max="1541" width="6.85546875" style="2" customWidth="1"/>
    <col min="1542" max="1542" width="9.7109375" style="2" customWidth="1"/>
    <col min="1543" max="1544" width="9.85546875" style="2" customWidth="1"/>
    <col min="1545" max="1545" width="6" style="2" customWidth="1"/>
    <col min="1546" max="1546" width="13.140625" style="2" customWidth="1"/>
    <col min="1547" max="1547" width="15.42578125" style="2" customWidth="1"/>
    <col min="1548" max="1548" width="14.28515625" style="2" customWidth="1"/>
    <col min="1549" max="1549" width="22.7109375" style="2" customWidth="1"/>
    <col min="1550" max="1550" width="13.85546875" style="2" customWidth="1"/>
    <col min="1551" max="1551" width="11" style="2" customWidth="1"/>
    <col min="1552" max="1552" width="11.28515625" style="2" customWidth="1"/>
    <col min="1553" max="1793" width="8.85546875" style="2"/>
    <col min="1794" max="1794" width="4.7109375" style="2" customWidth="1"/>
    <col min="1795" max="1795" width="30.140625" style="2" customWidth="1"/>
    <col min="1796" max="1796" width="5.85546875" style="2" customWidth="1"/>
    <col min="1797" max="1797" width="6.85546875" style="2" customWidth="1"/>
    <col min="1798" max="1798" width="9.7109375" style="2" customWidth="1"/>
    <col min="1799" max="1800" width="9.85546875" style="2" customWidth="1"/>
    <col min="1801" max="1801" width="6" style="2" customWidth="1"/>
    <col min="1802" max="1802" width="13.140625" style="2" customWidth="1"/>
    <col min="1803" max="1803" width="15.42578125" style="2" customWidth="1"/>
    <col min="1804" max="1804" width="14.28515625" style="2" customWidth="1"/>
    <col min="1805" max="1805" width="22.7109375" style="2" customWidth="1"/>
    <col min="1806" max="1806" width="13.85546875" style="2" customWidth="1"/>
    <col min="1807" max="1807" width="11" style="2" customWidth="1"/>
    <col min="1808" max="1808" width="11.28515625" style="2" customWidth="1"/>
    <col min="1809" max="2049" width="8.85546875" style="2"/>
    <col min="2050" max="2050" width="4.7109375" style="2" customWidth="1"/>
    <col min="2051" max="2051" width="30.140625" style="2" customWidth="1"/>
    <col min="2052" max="2052" width="5.85546875" style="2" customWidth="1"/>
    <col min="2053" max="2053" width="6.85546875" style="2" customWidth="1"/>
    <col min="2054" max="2054" width="9.7109375" style="2" customWidth="1"/>
    <col min="2055" max="2056" width="9.85546875" style="2" customWidth="1"/>
    <col min="2057" max="2057" width="6" style="2" customWidth="1"/>
    <col min="2058" max="2058" width="13.140625" style="2" customWidth="1"/>
    <col min="2059" max="2059" width="15.42578125" style="2" customWidth="1"/>
    <col min="2060" max="2060" width="14.28515625" style="2" customWidth="1"/>
    <col min="2061" max="2061" width="22.7109375" style="2" customWidth="1"/>
    <col min="2062" max="2062" width="13.85546875" style="2" customWidth="1"/>
    <col min="2063" max="2063" width="11" style="2" customWidth="1"/>
    <col min="2064" max="2064" width="11.28515625" style="2" customWidth="1"/>
    <col min="2065" max="2305" width="8.85546875" style="2"/>
    <col min="2306" max="2306" width="4.7109375" style="2" customWidth="1"/>
    <col min="2307" max="2307" width="30.140625" style="2" customWidth="1"/>
    <col min="2308" max="2308" width="5.85546875" style="2" customWidth="1"/>
    <col min="2309" max="2309" width="6.85546875" style="2" customWidth="1"/>
    <col min="2310" max="2310" width="9.7109375" style="2" customWidth="1"/>
    <col min="2311" max="2312" width="9.85546875" style="2" customWidth="1"/>
    <col min="2313" max="2313" width="6" style="2" customWidth="1"/>
    <col min="2314" max="2314" width="13.140625" style="2" customWidth="1"/>
    <col min="2315" max="2315" width="15.42578125" style="2" customWidth="1"/>
    <col min="2316" max="2316" width="14.28515625" style="2" customWidth="1"/>
    <col min="2317" max="2317" width="22.7109375" style="2" customWidth="1"/>
    <col min="2318" max="2318" width="13.85546875" style="2" customWidth="1"/>
    <col min="2319" max="2319" width="11" style="2" customWidth="1"/>
    <col min="2320" max="2320" width="11.28515625" style="2" customWidth="1"/>
    <col min="2321" max="2561" width="8.85546875" style="2"/>
    <col min="2562" max="2562" width="4.7109375" style="2" customWidth="1"/>
    <col min="2563" max="2563" width="30.140625" style="2" customWidth="1"/>
    <col min="2564" max="2564" width="5.85546875" style="2" customWidth="1"/>
    <col min="2565" max="2565" width="6.85546875" style="2" customWidth="1"/>
    <col min="2566" max="2566" width="9.7109375" style="2" customWidth="1"/>
    <col min="2567" max="2568" width="9.85546875" style="2" customWidth="1"/>
    <col min="2569" max="2569" width="6" style="2" customWidth="1"/>
    <col min="2570" max="2570" width="13.140625" style="2" customWidth="1"/>
    <col min="2571" max="2571" width="15.42578125" style="2" customWidth="1"/>
    <col min="2572" max="2572" width="14.28515625" style="2" customWidth="1"/>
    <col min="2573" max="2573" width="22.7109375" style="2" customWidth="1"/>
    <col min="2574" max="2574" width="13.85546875" style="2" customWidth="1"/>
    <col min="2575" max="2575" width="11" style="2" customWidth="1"/>
    <col min="2576" max="2576" width="11.28515625" style="2" customWidth="1"/>
    <col min="2577" max="2817" width="8.85546875" style="2"/>
    <col min="2818" max="2818" width="4.7109375" style="2" customWidth="1"/>
    <col min="2819" max="2819" width="30.140625" style="2" customWidth="1"/>
    <col min="2820" max="2820" width="5.85546875" style="2" customWidth="1"/>
    <col min="2821" max="2821" width="6.85546875" style="2" customWidth="1"/>
    <col min="2822" max="2822" width="9.7109375" style="2" customWidth="1"/>
    <col min="2823" max="2824" width="9.85546875" style="2" customWidth="1"/>
    <col min="2825" max="2825" width="6" style="2" customWidth="1"/>
    <col min="2826" max="2826" width="13.140625" style="2" customWidth="1"/>
    <col min="2827" max="2827" width="15.42578125" style="2" customWidth="1"/>
    <col min="2828" max="2828" width="14.28515625" style="2" customWidth="1"/>
    <col min="2829" max="2829" width="22.7109375" style="2" customWidth="1"/>
    <col min="2830" max="2830" width="13.85546875" style="2" customWidth="1"/>
    <col min="2831" max="2831" width="11" style="2" customWidth="1"/>
    <col min="2832" max="2832" width="11.28515625" style="2" customWidth="1"/>
    <col min="2833" max="3073" width="8.85546875" style="2"/>
    <col min="3074" max="3074" width="4.7109375" style="2" customWidth="1"/>
    <col min="3075" max="3075" width="30.140625" style="2" customWidth="1"/>
    <col min="3076" max="3076" width="5.85546875" style="2" customWidth="1"/>
    <col min="3077" max="3077" width="6.85546875" style="2" customWidth="1"/>
    <col min="3078" max="3078" width="9.7109375" style="2" customWidth="1"/>
    <col min="3079" max="3080" width="9.85546875" style="2" customWidth="1"/>
    <col min="3081" max="3081" width="6" style="2" customWidth="1"/>
    <col min="3082" max="3082" width="13.140625" style="2" customWidth="1"/>
    <col min="3083" max="3083" width="15.42578125" style="2" customWidth="1"/>
    <col min="3084" max="3084" width="14.28515625" style="2" customWidth="1"/>
    <col min="3085" max="3085" width="22.7109375" style="2" customWidth="1"/>
    <col min="3086" max="3086" width="13.85546875" style="2" customWidth="1"/>
    <col min="3087" max="3087" width="11" style="2" customWidth="1"/>
    <col min="3088" max="3088" width="11.28515625" style="2" customWidth="1"/>
    <col min="3089" max="3329" width="8.85546875" style="2"/>
    <col min="3330" max="3330" width="4.7109375" style="2" customWidth="1"/>
    <col min="3331" max="3331" width="30.140625" style="2" customWidth="1"/>
    <col min="3332" max="3332" width="5.85546875" style="2" customWidth="1"/>
    <col min="3333" max="3333" width="6.85546875" style="2" customWidth="1"/>
    <col min="3334" max="3334" width="9.7109375" style="2" customWidth="1"/>
    <col min="3335" max="3336" width="9.85546875" style="2" customWidth="1"/>
    <col min="3337" max="3337" width="6" style="2" customWidth="1"/>
    <col min="3338" max="3338" width="13.140625" style="2" customWidth="1"/>
    <col min="3339" max="3339" width="15.42578125" style="2" customWidth="1"/>
    <col min="3340" max="3340" width="14.28515625" style="2" customWidth="1"/>
    <col min="3341" max="3341" width="22.7109375" style="2" customWidth="1"/>
    <col min="3342" max="3342" width="13.85546875" style="2" customWidth="1"/>
    <col min="3343" max="3343" width="11" style="2" customWidth="1"/>
    <col min="3344" max="3344" width="11.28515625" style="2" customWidth="1"/>
    <col min="3345" max="3585" width="8.85546875" style="2"/>
    <col min="3586" max="3586" width="4.7109375" style="2" customWidth="1"/>
    <col min="3587" max="3587" width="30.140625" style="2" customWidth="1"/>
    <col min="3588" max="3588" width="5.85546875" style="2" customWidth="1"/>
    <col min="3589" max="3589" width="6.85546875" style="2" customWidth="1"/>
    <col min="3590" max="3590" width="9.7109375" style="2" customWidth="1"/>
    <col min="3591" max="3592" width="9.85546875" style="2" customWidth="1"/>
    <col min="3593" max="3593" width="6" style="2" customWidth="1"/>
    <col min="3594" max="3594" width="13.140625" style="2" customWidth="1"/>
    <col min="3595" max="3595" width="15.42578125" style="2" customWidth="1"/>
    <col min="3596" max="3596" width="14.28515625" style="2" customWidth="1"/>
    <col min="3597" max="3597" width="22.7109375" style="2" customWidth="1"/>
    <col min="3598" max="3598" width="13.85546875" style="2" customWidth="1"/>
    <col min="3599" max="3599" width="11" style="2" customWidth="1"/>
    <col min="3600" max="3600" width="11.28515625" style="2" customWidth="1"/>
    <col min="3601" max="3841" width="8.85546875" style="2"/>
    <col min="3842" max="3842" width="4.7109375" style="2" customWidth="1"/>
    <col min="3843" max="3843" width="30.140625" style="2" customWidth="1"/>
    <col min="3844" max="3844" width="5.85546875" style="2" customWidth="1"/>
    <col min="3845" max="3845" width="6.85546875" style="2" customWidth="1"/>
    <col min="3846" max="3846" width="9.7109375" style="2" customWidth="1"/>
    <col min="3847" max="3848" width="9.85546875" style="2" customWidth="1"/>
    <col min="3849" max="3849" width="6" style="2" customWidth="1"/>
    <col min="3850" max="3850" width="13.140625" style="2" customWidth="1"/>
    <col min="3851" max="3851" width="15.42578125" style="2" customWidth="1"/>
    <col min="3852" max="3852" width="14.28515625" style="2" customWidth="1"/>
    <col min="3853" max="3853" width="22.7109375" style="2" customWidth="1"/>
    <col min="3854" max="3854" width="13.85546875" style="2" customWidth="1"/>
    <col min="3855" max="3855" width="11" style="2" customWidth="1"/>
    <col min="3856" max="3856" width="11.28515625" style="2" customWidth="1"/>
    <col min="3857" max="4097" width="8.85546875" style="2"/>
    <col min="4098" max="4098" width="4.7109375" style="2" customWidth="1"/>
    <col min="4099" max="4099" width="30.140625" style="2" customWidth="1"/>
    <col min="4100" max="4100" width="5.85546875" style="2" customWidth="1"/>
    <col min="4101" max="4101" width="6.85546875" style="2" customWidth="1"/>
    <col min="4102" max="4102" width="9.7109375" style="2" customWidth="1"/>
    <col min="4103" max="4104" width="9.85546875" style="2" customWidth="1"/>
    <col min="4105" max="4105" width="6" style="2" customWidth="1"/>
    <col min="4106" max="4106" width="13.140625" style="2" customWidth="1"/>
    <col min="4107" max="4107" width="15.42578125" style="2" customWidth="1"/>
    <col min="4108" max="4108" width="14.28515625" style="2" customWidth="1"/>
    <col min="4109" max="4109" width="22.7109375" style="2" customWidth="1"/>
    <col min="4110" max="4110" width="13.85546875" style="2" customWidth="1"/>
    <col min="4111" max="4111" width="11" style="2" customWidth="1"/>
    <col min="4112" max="4112" width="11.28515625" style="2" customWidth="1"/>
    <col min="4113" max="4353" width="8.85546875" style="2"/>
    <col min="4354" max="4354" width="4.7109375" style="2" customWidth="1"/>
    <col min="4355" max="4355" width="30.140625" style="2" customWidth="1"/>
    <col min="4356" max="4356" width="5.85546875" style="2" customWidth="1"/>
    <col min="4357" max="4357" width="6.85546875" style="2" customWidth="1"/>
    <col min="4358" max="4358" width="9.7109375" style="2" customWidth="1"/>
    <col min="4359" max="4360" width="9.85546875" style="2" customWidth="1"/>
    <col min="4361" max="4361" width="6" style="2" customWidth="1"/>
    <col min="4362" max="4362" width="13.140625" style="2" customWidth="1"/>
    <col min="4363" max="4363" width="15.42578125" style="2" customWidth="1"/>
    <col min="4364" max="4364" width="14.28515625" style="2" customWidth="1"/>
    <col min="4365" max="4365" width="22.7109375" style="2" customWidth="1"/>
    <col min="4366" max="4366" width="13.85546875" style="2" customWidth="1"/>
    <col min="4367" max="4367" width="11" style="2" customWidth="1"/>
    <col min="4368" max="4368" width="11.28515625" style="2" customWidth="1"/>
    <col min="4369" max="4609" width="8.85546875" style="2"/>
    <col min="4610" max="4610" width="4.7109375" style="2" customWidth="1"/>
    <col min="4611" max="4611" width="30.140625" style="2" customWidth="1"/>
    <col min="4612" max="4612" width="5.85546875" style="2" customWidth="1"/>
    <col min="4613" max="4613" width="6.85546875" style="2" customWidth="1"/>
    <col min="4614" max="4614" width="9.7109375" style="2" customWidth="1"/>
    <col min="4615" max="4616" width="9.85546875" style="2" customWidth="1"/>
    <col min="4617" max="4617" width="6" style="2" customWidth="1"/>
    <col min="4618" max="4618" width="13.140625" style="2" customWidth="1"/>
    <col min="4619" max="4619" width="15.42578125" style="2" customWidth="1"/>
    <col min="4620" max="4620" width="14.28515625" style="2" customWidth="1"/>
    <col min="4621" max="4621" width="22.7109375" style="2" customWidth="1"/>
    <col min="4622" max="4622" width="13.85546875" style="2" customWidth="1"/>
    <col min="4623" max="4623" width="11" style="2" customWidth="1"/>
    <col min="4624" max="4624" width="11.28515625" style="2" customWidth="1"/>
    <col min="4625" max="4865" width="8.85546875" style="2"/>
    <col min="4866" max="4866" width="4.7109375" style="2" customWidth="1"/>
    <col min="4867" max="4867" width="30.140625" style="2" customWidth="1"/>
    <col min="4868" max="4868" width="5.85546875" style="2" customWidth="1"/>
    <col min="4869" max="4869" width="6.85546875" style="2" customWidth="1"/>
    <col min="4870" max="4870" width="9.7109375" style="2" customWidth="1"/>
    <col min="4871" max="4872" width="9.85546875" style="2" customWidth="1"/>
    <col min="4873" max="4873" width="6" style="2" customWidth="1"/>
    <col min="4874" max="4874" width="13.140625" style="2" customWidth="1"/>
    <col min="4875" max="4875" width="15.42578125" style="2" customWidth="1"/>
    <col min="4876" max="4876" width="14.28515625" style="2" customWidth="1"/>
    <col min="4877" max="4877" width="22.7109375" style="2" customWidth="1"/>
    <col min="4878" max="4878" width="13.85546875" style="2" customWidth="1"/>
    <col min="4879" max="4879" width="11" style="2" customWidth="1"/>
    <col min="4880" max="4880" width="11.28515625" style="2" customWidth="1"/>
    <col min="4881" max="5121" width="8.85546875" style="2"/>
    <col min="5122" max="5122" width="4.7109375" style="2" customWidth="1"/>
    <col min="5123" max="5123" width="30.140625" style="2" customWidth="1"/>
    <col min="5124" max="5124" width="5.85546875" style="2" customWidth="1"/>
    <col min="5125" max="5125" width="6.85546875" style="2" customWidth="1"/>
    <col min="5126" max="5126" width="9.7109375" style="2" customWidth="1"/>
    <col min="5127" max="5128" width="9.85546875" style="2" customWidth="1"/>
    <col min="5129" max="5129" width="6" style="2" customWidth="1"/>
    <col min="5130" max="5130" width="13.140625" style="2" customWidth="1"/>
    <col min="5131" max="5131" width="15.42578125" style="2" customWidth="1"/>
    <col min="5132" max="5132" width="14.28515625" style="2" customWidth="1"/>
    <col min="5133" max="5133" width="22.7109375" style="2" customWidth="1"/>
    <col min="5134" max="5134" width="13.85546875" style="2" customWidth="1"/>
    <col min="5135" max="5135" width="11" style="2" customWidth="1"/>
    <col min="5136" max="5136" width="11.28515625" style="2" customWidth="1"/>
    <col min="5137" max="5377" width="8.85546875" style="2"/>
    <col min="5378" max="5378" width="4.7109375" style="2" customWidth="1"/>
    <col min="5379" max="5379" width="30.140625" style="2" customWidth="1"/>
    <col min="5380" max="5380" width="5.85546875" style="2" customWidth="1"/>
    <col min="5381" max="5381" width="6.85546875" style="2" customWidth="1"/>
    <col min="5382" max="5382" width="9.7109375" style="2" customWidth="1"/>
    <col min="5383" max="5384" width="9.85546875" style="2" customWidth="1"/>
    <col min="5385" max="5385" width="6" style="2" customWidth="1"/>
    <col min="5386" max="5386" width="13.140625" style="2" customWidth="1"/>
    <col min="5387" max="5387" width="15.42578125" style="2" customWidth="1"/>
    <col min="5388" max="5388" width="14.28515625" style="2" customWidth="1"/>
    <col min="5389" max="5389" width="22.7109375" style="2" customWidth="1"/>
    <col min="5390" max="5390" width="13.85546875" style="2" customWidth="1"/>
    <col min="5391" max="5391" width="11" style="2" customWidth="1"/>
    <col min="5392" max="5392" width="11.28515625" style="2" customWidth="1"/>
    <col min="5393" max="5633" width="8.85546875" style="2"/>
    <col min="5634" max="5634" width="4.7109375" style="2" customWidth="1"/>
    <col min="5635" max="5635" width="30.140625" style="2" customWidth="1"/>
    <col min="5636" max="5636" width="5.85546875" style="2" customWidth="1"/>
    <col min="5637" max="5637" width="6.85546875" style="2" customWidth="1"/>
    <col min="5638" max="5638" width="9.7109375" style="2" customWidth="1"/>
    <col min="5639" max="5640" width="9.85546875" style="2" customWidth="1"/>
    <col min="5641" max="5641" width="6" style="2" customWidth="1"/>
    <col min="5642" max="5642" width="13.140625" style="2" customWidth="1"/>
    <col min="5643" max="5643" width="15.42578125" style="2" customWidth="1"/>
    <col min="5644" max="5644" width="14.28515625" style="2" customWidth="1"/>
    <col min="5645" max="5645" width="22.7109375" style="2" customWidth="1"/>
    <col min="5646" max="5646" width="13.85546875" style="2" customWidth="1"/>
    <col min="5647" max="5647" width="11" style="2" customWidth="1"/>
    <col min="5648" max="5648" width="11.28515625" style="2" customWidth="1"/>
    <col min="5649" max="5889" width="8.85546875" style="2"/>
    <col min="5890" max="5890" width="4.7109375" style="2" customWidth="1"/>
    <col min="5891" max="5891" width="30.140625" style="2" customWidth="1"/>
    <col min="5892" max="5892" width="5.85546875" style="2" customWidth="1"/>
    <col min="5893" max="5893" width="6.85546875" style="2" customWidth="1"/>
    <col min="5894" max="5894" width="9.7109375" style="2" customWidth="1"/>
    <col min="5895" max="5896" width="9.85546875" style="2" customWidth="1"/>
    <col min="5897" max="5897" width="6" style="2" customWidth="1"/>
    <col min="5898" max="5898" width="13.140625" style="2" customWidth="1"/>
    <col min="5899" max="5899" width="15.42578125" style="2" customWidth="1"/>
    <col min="5900" max="5900" width="14.28515625" style="2" customWidth="1"/>
    <col min="5901" max="5901" width="22.7109375" style="2" customWidth="1"/>
    <col min="5902" max="5902" width="13.85546875" style="2" customWidth="1"/>
    <col min="5903" max="5903" width="11" style="2" customWidth="1"/>
    <col min="5904" max="5904" width="11.28515625" style="2" customWidth="1"/>
    <col min="5905" max="6145" width="8.85546875" style="2"/>
    <col min="6146" max="6146" width="4.7109375" style="2" customWidth="1"/>
    <col min="6147" max="6147" width="30.140625" style="2" customWidth="1"/>
    <col min="6148" max="6148" width="5.85546875" style="2" customWidth="1"/>
    <col min="6149" max="6149" width="6.85546875" style="2" customWidth="1"/>
    <col min="6150" max="6150" width="9.7109375" style="2" customWidth="1"/>
    <col min="6151" max="6152" width="9.85546875" style="2" customWidth="1"/>
    <col min="6153" max="6153" width="6" style="2" customWidth="1"/>
    <col min="6154" max="6154" width="13.140625" style="2" customWidth="1"/>
    <col min="6155" max="6155" width="15.42578125" style="2" customWidth="1"/>
    <col min="6156" max="6156" width="14.28515625" style="2" customWidth="1"/>
    <col min="6157" max="6157" width="22.7109375" style="2" customWidth="1"/>
    <col min="6158" max="6158" width="13.85546875" style="2" customWidth="1"/>
    <col min="6159" max="6159" width="11" style="2" customWidth="1"/>
    <col min="6160" max="6160" width="11.28515625" style="2" customWidth="1"/>
    <col min="6161" max="6401" width="8.85546875" style="2"/>
    <col min="6402" max="6402" width="4.7109375" style="2" customWidth="1"/>
    <col min="6403" max="6403" width="30.140625" style="2" customWidth="1"/>
    <col min="6404" max="6404" width="5.85546875" style="2" customWidth="1"/>
    <col min="6405" max="6405" width="6.85546875" style="2" customWidth="1"/>
    <col min="6406" max="6406" width="9.7109375" style="2" customWidth="1"/>
    <col min="6407" max="6408" width="9.85546875" style="2" customWidth="1"/>
    <col min="6409" max="6409" width="6" style="2" customWidth="1"/>
    <col min="6410" max="6410" width="13.140625" style="2" customWidth="1"/>
    <col min="6411" max="6411" width="15.42578125" style="2" customWidth="1"/>
    <col min="6412" max="6412" width="14.28515625" style="2" customWidth="1"/>
    <col min="6413" max="6413" width="22.7109375" style="2" customWidth="1"/>
    <col min="6414" max="6414" width="13.85546875" style="2" customWidth="1"/>
    <col min="6415" max="6415" width="11" style="2" customWidth="1"/>
    <col min="6416" max="6416" width="11.28515625" style="2" customWidth="1"/>
    <col min="6417" max="6657" width="8.85546875" style="2"/>
    <col min="6658" max="6658" width="4.7109375" style="2" customWidth="1"/>
    <col min="6659" max="6659" width="30.140625" style="2" customWidth="1"/>
    <col min="6660" max="6660" width="5.85546875" style="2" customWidth="1"/>
    <col min="6661" max="6661" width="6.85546875" style="2" customWidth="1"/>
    <col min="6662" max="6662" width="9.7109375" style="2" customWidth="1"/>
    <col min="6663" max="6664" width="9.85546875" style="2" customWidth="1"/>
    <col min="6665" max="6665" width="6" style="2" customWidth="1"/>
    <col min="6666" max="6666" width="13.140625" style="2" customWidth="1"/>
    <col min="6667" max="6667" width="15.42578125" style="2" customWidth="1"/>
    <col min="6668" max="6668" width="14.28515625" style="2" customWidth="1"/>
    <col min="6669" max="6669" width="22.7109375" style="2" customWidth="1"/>
    <col min="6670" max="6670" width="13.85546875" style="2" customWidth="1"/>
    <col min="6671" max="6671" width="11" style="2" customWidth="1"/>
    <col min="6672" max="6672" width="11.28515625" style="2" customWidth="1"/>
    <col min="6673" max="6913" width="8.85546875" style="2"/>
    <col min="6914" max="6914" width="4.7109375" style="2" customWidth="1"/>
    <col min="6915" max="6915" width="30.140625" style="2" customWidth="1"/>
    <col min="6916" max="6916" width="5.85546875" style="2" customWidth="1"/>
    <col min="6917" max="6917" width="6.85546875" style="2" customWidth="1"/>
    <col min="6918" max="6918" width="9.7109375" style="2" customWidth="1"/>
    <col min="6919" max="6920" width="9.85546875" style="2" customWidth="1"/>
    <col min="6921" max="6921" width="6" style="2" customWidth="1"/>
    <col min="6922" max="6922" width="13.140625" style="2" customWidth="1"/>
    <col min="6923" max="6923" width="15.42578125" style="2" customWidth="1"/>
    <col min="6924" max="6924" width="14.28515625" style="2" customWidth="1"/>
    <col min="6925" max="6925" width="22.7109375" style="2" customWidth="1"/>
    <col min="6926" max="6926" width="13.85546875" style="2" customWidth="1"/>
    <col min="6927" max="6927" width="11" style="2" customWidth="1"/>
    <col min="6928" max="6928" width="11.28515625" style="2" customWidth="1"/>
    <col min="6929" max="7169" width="8.85546875" style="2"/>
    <col min="7170" max="7170" width="4.7109375" style="2" customWidth="1"/>
    <col min="7171" max="7171" width="30.140625" style="2" customWidth="1"/>
    <col min="7172" max="7172" width="5.85546875" style="2" customWidth="1"/>
    <col min="7173" max="7173" width="6.85546875" style="2" customWidth="1"/>
    <col min="7174" max="7174" width="9.7109375" style="2" customWidth="1"/>
    <col min="7175" max="7176" width="9.85546875" style="2" customWidth="1"/>
    <col min="7177" max="7177" width="6" style="2" customWidth="1"/>
    <col min="7178" max="7178" width="13.140625" style="2" customWidth="1"/>
    <col min="7179" max="7179" width="15.42578125" style="2" customWidth="1"/>
    <col min="7180" max="7180" width="14.28515625" style="2" customWidth="1"/>
    <col min="7181" max="7181" width="22.7109375" style="2" customWidth="1"/>
    <col min="7182" max="7182" width="13.85546875" style="2" customWidth="1"/>
    <col min="7183" max="7183" width="11" style="2" customWidth="1"/>
    <col min="7184" max="7184" width="11.28515625" style="2" customWidth="1"/>
    <col min="7185" max="7425" width="8.85546875" style="2"/>
    <col min="7426" max="7426" width="4.7109375" style="2" customWidth="1"/>
    <col min="7427" max="7427" width="30.140625" style="2" customWidth="1"/>
    <col min="7428" max="7428" width="5.85546875" style="2" customWidth="1"/>
    <col min="7429" max="7429" width="6.85546875" style="2" customWidth="1"/>
    <col min="7430" max="7430" width="9.7109375" style="2" customWidth="1"/>
    <col min="7431" max="7432" width="9.85546875" style="2" customWidth="1"/>
    <col min="7433" max="7433" width="6" style="2" customWidth="1"/>
    <col min="7434" max="7434" width="13.140625" style="2" customWidth="1"/>
    <col min="7435" max="7435" width="15.42578125" style="2" customWidth="1"/>
    <col min="7436" max="7436" width="14.28515625" style="2" customWidth="1"/>
    <col min="7437" max="7437" width="22.7109375" style="2" customWidth="1"/>
    <col min="7438" max="7438" width="13.85546875" style="2" customWidth="1"/>
    <col min="7439" max="7439" width="11" style="2" customWidth="1"/>
    <col min="7440" max="7440" width="11.28515625" style="2" customWidth="1"/>
    <col min="7441" max="7681" width="8.85546875" style="2"/>
    <col min="7682" max="7682" width="4.7109375" style="2" customWidth="1"/>
    <col min="7683" max="7683" width="30.140625" style="2" customWidth="1"/>
    <col min="7684" max="7684" width="5.85546875" style="2" customWidth="1"/>
    <col min="7685" max="7685" width="6.85546875" style="2" customWidth="1"/>
    <col min="7686" max="7686" width="9.7109375" style="2" customWidth="1"/>
    <col min="7687" max="7688" width="9.85546875" style="2" customWidth="1"/>
    <col min="7689" max="7689" width="6" style="2" customWidth="1"/>
    <col min="7690" max="7690" width="13.140625" style="2" customWidth="1"/>
    <col min="7691" max="7691" width="15.42578125" style="2" customWidth="1"/>
    <col min="7692" max="7692" width="14.28515625" style="2" customWidth="1"/>
    <col min="7693" max="7693" width="22.7109375" style="2" customWidth="1"/>
    <col min="7694" max="7694" width="13.85546875" style="2" customWidth="1"/>
    <col min="7695" max="7695" width="11" style="2" customWidth="1"/>
    <col min="7696" max="7696" width="11.28515625" style="2" customWidth="1"/>
    <col min="7697" max="7937" width="8.85546875" style="2"/>
    <col min="7938" max="7938" width="4.7109375" style="2" customWidth="1"/>
    <col min="7939" max="7939" width="30.140625" style="2" customWidth="1"/>
    <col min="7940" max="7940" width="5.85546875" style="2" customWidth="1"/>
    <col min="7941" max="7941" width="6.85546875" style="2" customWidth="1"/>
    <col min="7942" max="7942" width="9.7109375" style="2" customWidth="1"/>
    <col min="7943" max="7944" width="9.85546875" style="2" customWidth="1"/>
    <col min="7945" max="7945" width="6" style="2" customWidth="1"/>
    <col min="7946" max="7946" width="13.140625" style="2" customWidth="1"/>
    <col min="7947" max="7947" width="15.42578125" style="2" customWidth="1"/>
    <col min="7948" max="7948" width="14.28515625" style="2" customWidth="1"/>
    <col min="7949" max="7949" width="22.7109375" style="2" customWidth="1"/>
    <col min="7950" max="7950" width="13.85546875" style="2" customWidth="1"/>
    <col min="7951" max="7951" width="11" style="2" customWidth="1"/>
    <col min="7952" max="7952" width="11.28515625" style="2" customWidth="1"/>
    <col min="7953" max="8193" width="8.85546875" style="2"/>
    <col min="8194" max="8194" width="4.7109375" style="2" customWidth="1"/>
    <col min="8195" max="8195" width="30.140625" style="2" customWidth="1"/>
    <col min="8196" max="8196" width="5.85546875" style="2" customWidth="1"/>
    <col min="8197" max="8197" width="6.85546875" style="2" customWidth="1"/>
    <col min="8198" max="8198" width="9.7109375" style="2" customWidth="1"/>
    <col min="8199" max="8200" width="9.85546875" style="2" customWidth="1"/>
    <col min="8201" max="8201" width="6" style="2" customWidth="1"/>
    <col min="8202" max="8202" width="13.140625" style="2" customWidth="1"/>
    <col min="8203" max="8203" width="15.42578125" style="2" customWidth="1"/>
    <col min="8204" max="8204" width="14.28515625" style="2" customWidth="1"/>
    <col min="8205" max="8205" width="22.7109375" style="2" customWidth="1"/>
    <col min="8206" max="8206" width="13.85546875" style="2" customWidth="1"/>
    <col min="8207" max="8207" width="11" style="2" customWidth="1"/>
    <col min="8208" max="8208" width="11.28515625" style="2" customWidth="1"/>
    <col min="8209" max="8449" width="8.85546875" style="2"/>
    <col min="8450" max="8450" width="4.7109375" style="2" customWidth="1"/>
    <col min="8451" max="8451" width="30.140625" style="2" customWidth="1"/>
    <col min="8452" max="8452" width="5.85546875" style="2" customWidth="1"/>
    <col min="8453" max="8453" width="6.85546875" style="2" customWidth="1"/>
    <col min="8454" max="8454" width="9.7109375" style="2" customWidth="1"/>
    <col min="8455" max="8456" width="9.85546875" style="2" customWidth="1"/>
    <col min="8457" max="8457" width="6" style="2" customWidth="1"/>
    <col min="8458" max="8458" width="13.140625" style="2" customWidth="1"/>
    <col min="8459" max="8459" width="15.42578125" style="2" customWidth="1"/>
    <col min="8460" max="8460" width="14.28515625" style="2" customWidth="1"/>
    <col min="8461" max="8461" width="22.7109375" style="2" customWidth="1"/>
    <col min="8462" max="8462" width="13.85546875" style="2" customWidth="1"/>
    <col min="8463" max="8463" width="11" style="2" customWidth="1"/>
    <col min="8464" max="8464" width="11.28515625" style="2" customWidth="1"/>
    <col min="8465" max="8705" width="8.85546875" style="2"/>
    <col min="8706" max="8706" width="4.7109375" style="2" customWidth="1"/>
    <col min="8707" max="8707" width="30.140625" style="2" customWidth="1"/>
    <col min="8708" max="8708" width="5.85546875" style="2" customWidth="1"/>
    <col min="8709" max="8709" width="6.85546875" style="2" customWidth="1"/>
    <col min="8710" max="8710" width="9.7109375" style="2" customWidth="1"/>
    <col min="8711" max="8712" width="9.85546875" style="2" customWidth="1"/>
    <col min="8713" max="8713" width="6" style="2" customWidth="1"/>
    <col min="8714" max="8714" width="13.140625" style="2" customWidth="1"/>
    <col min="8715" max="8715" width="15.42578125" style="2" customWidth="1"/>
    <col min="8716" max="8716" width="14.28515625" style="2" customWidth="1"/>
    <col min="8717" max="8717" width="22.7109375" style="2" customWidth="1"/>
    <col min="8718" max="8718" width="13.85546875" style="2" customWidth="1"/>
    <col min="8719" max="8719" width="11" style="2" customWidth="1"/>
    <col min="8720" max="8720" width="11.28515625" style="2" customWidth="1"/>
    <col min="8721" max="8961" width="8.85546875" style="2"/>
    <col min="8962" max="8962" width="4.7109375" style="2" customWidth="1"/>
    <col min="8963" max="8963" width="30.140625" style="2" customWidth="1"/>
    <col min="8964" max="8964" width="5.85546875" style="2" customWidth="1"/>
    <col min="8965" max="8965" width="6.85546875" style="2" customWidth="1"/>
    <col min="8966" max="8966" width="9.7109375" style="2" customWidth="1"/>
    <col min="8967" max="8968" width="9.85546875" style="2" customWidth="1"/>
    <col min="8969" max="8969" width="6" style="2" customWidth="1"/>
    <col min="8970" max="8970" width="13.140625" style="2" customWidth="1"/>
    <col min="8971" max="8971" width="15.42578125" style="2" customWidth="1"/>
    <col min="8972" max="8972" width="14.28515625" style="2" customWidth="1"/>
    <col min="8973" max="8973" width="22.7109375" style="2" customWidth="1"/>
    <col min="8974" max="8974" width="13.85546875" style="2" customWidth="1"/>
    <col min="8975" max="8975" width="11" style="2" customWidth="1"/>
    <col min="8976" max="8976" width="11.28515625" style="2" customWidth="1"/>
    <col min="8977" max="9217" width="8.85546875" style="2"/>
    <col min="9218" max="9218" width="4.7109375" style="2" customWidth="1"/>
    <col min="9219" max="9219" width="30.140625" style="2" customWidth="1"/>
    <col min="9220" max="9220" width="5.85546875" style="2" customWidth="1"/>
    <col min="9221" max="9221" width="6.85546875" style="2" customWidth="1"/>
    <col min="9222" max="9222" width="9.7109375" style="2" customWidth="1"/>
    <col min="9223" max="9224" width="9.85546875" style="2" customWidth="1"/>
    <col min="9225" max="9225" width="6" style="2" customWidth="1"/>
    <col min="9226" max="9226" width="13.140625" style="2" customWidth="1"/>
    <col min="9227" max="9227" width="15.42578125" style="2" customWidth="1"/>
    <col min="9228" max="9228" width="14.28515625" style="2" customWidth="1"/>
    <col min="9229" max="9229" width="22.7109375" style="2" customWidth="1"/>
    <col min="9230" max="9230" width="13.85546875" style="2" customWidth="1"/>
    <col min="9231" max="9231" width="11" style="2" customWidth="1"/>
    <col min="9232" max="9232" width="11.28515625" style="2" customWidth="1"/>
    <col min="9233" max="9473" width="8.85546875" style="2"/>
    <col min="9474" max="9474" width="4.7109375" style="2" customWidth="1"/>
    <col min="9475" max="9475" width="30.140625" style="2" customWidth="1"/>
    <col min="9476" max="9476" width="5.85546875" style="2" customWidth="1"/>
    <col min="9477" max="9477" width="6.85546875" style="2" customWidth="1"/>
    <col min="9478" max="9478" width="9.7109375" style="2" customWidth="1"/>
    <col min="9479" max="9480" width="9.85546875" style="2" customWidth="1"/>
    <col min="9481" max="9481" width="6" style="2" customWidth="1"/>
    <col min="9482" max="9482" width="13.140625" style="2" customWidth="1"/>
    <col min="9483" max="9483" width="15.42578125" style="2" customWidth="1"/>
    <col min="9484" max="9484" width="14.28515625" style="2" customWidth="1"/>
    <col min="9485" max="9485" width="22.7109375" style="2" customWidth="1"/>
    <col min="9486" max="9486" width="13.85546875" style="2" customWidth="1"/>
    <col min="9487" max="9487" width="11" style="2" customWidth="1"/>
    <col min="9488" max="9488" width="11.28515625" style="2" customWidth="1"/>
    <col min="9489" max="9729" width="8.85546875" style="2"/>
    <col min="9730" max="9730" width="4.7109375" style="2" customWidth="1"/>
    <col min="9731" max="9731" width="30.140625" style="2" customWidth="1"/>
    <col min="9732" max="9732" width="5.85546875" style="2" customWidth="1"/>
    <col min="9733" max="9733" width="6.85546875" style="2" customWidth="1"/>
    <col min="9734" max="9734" width="9.7109375" style="2" customWidth="1"/>
    <col min="9735" max="9736" width="9.85546875" style="2" customWidth="1"/>
    <col min="9737" max="9737" width="6" style="2" customWidth="1"/>
    <col min="9738" max="9738" width="13.140625" style="2" customWidth="1"/>
    <col min="9739" max="9739" width="15.42578125" style="2" customWidth="1"/>
    <col min="9740" max="9740" width="14.28515625" style="2" customWidth="1"/>
    <col min="9741" max="9741" width="22.7109375" style="2" customWidth="1"/>
    <col min="9742" max="9742" width="13.85546875" style="2" customWidth="1"/>
    <col min="9743" max="9743" width="11" style="2" customWidth="1"/>
    <col min="9744" max="9744" width="11.28515625" style="2" customWidth="1"/>
    <col min="9745" max="9985" width="8.85546875" style="2"/>
    <col min="9986" max="9986" width="4.7109375" style="2" customWidth="1"/>
    <col min="9987" max="9987" width="30.140625" style="2" customWidth="1"/>
    <col min="9988" max="9988" width="5.85546875" style="2" customWidth="1"/>
    <col min="9989" max="9989" width="6.85546875" style="2" customWidth="1"/>
    <col min="9990" max="9990" width="9.7109375" style="2" customWidth="1"/>
    <col min="9991" max="9992" width="9.85546875" style="2" customWidth="1"/>
    <col min="9993" max="9993" width="6" style="2" customWidth="1"/>
    <col min="9994" max="9994" width="13.140625" style="2" customWidth="1"/>
    <col min="9995" max="9995" width="15.42578125" style="2" customWidth="1"/>
    <col min="9996" max="9996" width="14.28515625" style="2" customWidth="1"/>
    <col min="9997" max="9997" width="22.7109375" style="2" customWidth="1"/>
    <col min="9998" max="9998" width="13.85546875" style="2" customWidth="1"/>
    <col min="9999" max="9999" width="11" style="2" customWidth="1"/>
    <col min="10000" max="10000" width="11.28515625" style="2" customWidth="1"/>
    <col min="10001" max="10241" width="8.85546875" style="2"/>
    <col min="10242" max="10242" width="4.7109375" style="2" customWidth="1"/>
    <col min="10243" max="10243" width="30.140625" style="2" customWidth="1"/>
    <col min="10244" max="10244" width="5.85546875" style="2" customWidth="1"/>
    <col min="10245" max="10245" width="6.85546875" style="2" customWidth="1"/>
    <col min="10246" max="10246" width="9.7109375" style="2" customWidth="1"/>
    <col min="10247" max="10248" width="9.85546875" style="2" customWidth="1"/>
    <col min="10249" max="10249" width="6" style="2" customWidth="1"/>
    <col min="10250" max="10250" width="13.140625" style="2" customWidth="1"/>
    <col min="10251" max="10251" width="15.42578125" style="2" customWidth="1"/>
    <col min="10252" max="10252" width="14.28515625" style="2" customWidth="1"/>
    <col min="10253" max="10253" width="22.7109375" style="2" customWidth="1"/>
    <col min="10254" max="10254" width="13.85546875" style="2" customWidth="1"/>
    <col min="10255" max="10255" width="11" style="2" customWidth="1"/>
    <col min="10256" max="10256" width="11.28515625" style="2" customWidth="1"/>
    <col min="10257" max="10497" width="8.85546875" style="2"/>
    <col min="10498" max="10498" width="4.7109375" style="2" customWidth="1"/>
    <col min="10499" max="10499" width="30.140625" style="2" customWidth="1"/>
    <col min="10500" max="10500" width="5.85546875" style="2" customWidth="1"/>
    <col min="10501" max="10501" width="6.85546875" style="2" customWidth="1"/>
    <col min="10502" max="10502" width="9.7109375" style="2" customWidth="1"/>
    <col min="10503" max="10504" width="9.85546875" style="2" customWidth="1"/>
    <col min="10505" max="10505" width="6" style="2" customWidth="1"/>
    <col min="10506" max="10506" width="13.140625" style="2" customWidth="1"/>
    <col min="10507" max="10507" width="15.42578125" style="2" customWidth="1"/>
    <col min="10508" max="10508" width="14.28515625" style="2" customWidth="1"/>
    <col min="10509" max="10509" width="22.7109375" style="2" customWidth="1"/>
    <col min="10510" max="10510" width="13.85546875" style="2" customWidth="1"/>
    <col min="10511" max="10511" width="11" style="2" customWidth="1"/>
    <col min="10512" max="10512" width="11.28515625" style="2" customWidth="1"/>
    <col min="10513" max="10753" width="8.85546875" style="2"/>
    <col min="10754" max="10754" width="4.7109375" style="2" customWidth="1"/>
    <col min="10755" max="10755" width="30.140625" style="2" customWidth="1"/>
    <col min="10756" max="10756" width="5.85546875" style="2" customWidth="1"/>
    <col min="10757" max="10757" width="6.85546875" style="2" customWidth="1"/>
    <col min="10758" max="10758" width="9.7109375" style="2" customWidth="1"/>
    <col min="10759" max="10760" width="9.85546875" style="2" customWidth="1"/>
    <col min="10761" max="10761" width="6" style="2" customWidth="1"/>
    <col min="10762" max="10762" width="13.140625" style="2" customWidth="1"/>
    <col min="10763" max="10763" width="15.42578125" style="2" customWidth="1"/>
    <col min="10764" max="10764" width="14.28515625" style="2" customWidth="1"/>
    <col min="10765" max="10765" width="22.7109375" style="2" customWidth="1"/>
    <col min="10766" max="10766" width="13.85546875" style="2" customWidth="1"/>
    <col min="10767" max="10767" width="11" style="2" customWidth="1"/>
    <col min="10768" max="10768" width="11.28515625" style="2" customWidth="1"/>
    <col min="10769" max="11009" width="8.85546875" style="2"/>
    <col min="11010" max="11010" width="4.7109375" style="2" customWidth="1"/>
    <col min="11011" max="11011" width="30.140625" style="2" customWidth="1"/>
    <col min="11012" max="11012" width="5.85546875" style="2" customWidth="1"/>
    <col min="11013" max="11013" width="6.85546875" style="2" customWidth="1"/>
    <col min="11014" max="11014" width="9.7109375" style="2" customWidth="1"/>
    <col min="11015" max="11016" width="9.85546875" style="2" customWidth="1"/>
    <col min="11017" max="11017" width="6" style="2" customWidth="1"/>
    <col min="11018" max="11018" width="13.140625" style="2" customWidth="1"/>
    <col min="11019" max="11019" width="15.42578125" style="2" customWidth="1"/>
    <col min="11020" max="11020" width="14.28515625" style="2" customWidth="1"/>
    <col min="11021" max="11021" width="22.7109375" style="2" customWidth="1"/>
    <col min="11022" max="11022" width="13.85546875" style="2" customWidth="1"/>
    <col min="11023" max="11023" width="11" style="2" customWidth="1"/>
    <col min="11024" max="11024" width="11.28515625" style="2" customWidth="1"/>
    <col min="11025" max="11265" width="8.85546875" style="2"/>
    <col min="11266" max="11266" width="4.7109375" style="2" customWidth="1"/>
    <col min="11267" max="11267" width="30.140625" style="2" customWidth="1"/>
    <col min="11268" max="11268" width="5.85546875" style="2" customWidth="1"/>
    <col min="11269" max="11269" width="6.85546875" style="2" customWidth="1"/>
    <col min="11270" max="11270" width="9.7109375" style="2" customWidth="1"/>
    <col min="11271" max="11272" width="9.85546875" style="2" customWidth="1"/>
    <col min="11273" max="11273" width="6" style="2" customWidth="1"/>
    <col min="11274" max="11274" width="13.140625" style="2" customWidth="1"/>
    <col min="11275" max="11275" width="15.42578125" style="2" customWidth="1"/>
    <col min="11276" max="11276" width="14.28515625" style="2" customWidth="1"/>
    <col min="11277" max="11277" width="22.7109375" style="2" customWidth="1"/>
    <col min="11278" max="11278" width="13.85546875" style="2" customWidth="1"/>
    <col min="11279" max="11279" width="11" style="2" customWidth="1"/>
    <col min="11280" max="11280" width="11.28515625" style="2" customWidth="1"/>
    <col min="11281" max="11521" width="8.85546875" style="2"/>
    <col min="11522" max="11522" width="4.7109375" style="2" customWidth="1"/>
    <col min="11523" max="11523" width="30.140625" style="2" customWidth="1"/>
    <col min="11524" max="11524" width="5.85546875" style="2" customWidth="1"/>
    <col min="11525" max="11525" width="6.85546875" style="2" customWidth="1"/>
    <col min="11526" max="11526" width="9.7109375" style="2" customWidth="1"/>
    <col min="11527" max="11528" width="9.85546875" style="2" customWidth="1"/>
    <col min="11529" max="11529" width="6" style="2" customWidth="1"/>
    <col min="11530" max="11530" width="13.140625" style="2" customWidth="1"/>
    <col min="11531" max="11531" width="15.42578125" style="2" customWidth="1"/>
    <col min="11532" max="11532" width="14.28515625" style="2" customWidth="1"/>
    <col min="11533" max="11533" width="22.7109375" style="2" customWidth="1"/>
    <col min="11534" max="11534" width="13.85546875" style="2" customWidth="1"/>
    <col min="11535" max="11535" width="11" style="2" customWidth="1"/>
    <col min="11536" max="11536" width="11.28515625" style="2" customWidth="1"/>
    <col min="11537" max="11777" width="8.85546875" style="2"/>
    <col min="11778" max="11778" width="4.7109375" style="2" customWidth="1"/>
    <col min="11779" max="11779" width="30.140625" style="2" customWidth="1"/>
    <col min="11780" max="11780" width="5.85546875" style="2" customWidth="1"/>
    <col min="11781" max="11781" width="6.85546875" style="2" customWidth="1"/>
    <col min="11782" max="11782" width="9.7109375" style="2" customWidth="1"/>
    <col min="11783" max="11784" width="9.85546875" style="2" customWidth="1"/>
    <col min="11785" max="11785" width="6" style="2" customWidth="1"/>
    <col min="11786" max="11786" width="13.140625" style="2" customWidth="1"/>
    <col min="11787" max="11787" width="15.42578125" style="2" customWidth="1"/>
    <col min="11788" max="11788" width="14.28515625" style="2" customWidth="1"/>
    <col min="11789" max="11789" width="22.7109375" style="2" customWidth="1"/>
    <col min="11790" max="11790" width="13.85546875" style="2" customWidth="1"/>
    <col min="11791" max="11791" width="11" style="2" customWidth="1"/>
    <col min="11792" max="11792" width="11.28515625" style="2" customWidth="1"/>
    <col min="11793" max="12033" width="8.85546875" style="2"/>
    <col min="12034" max="12034" width="4.7109375" style="2" customWidth="1"/>
    <col min="12035" max="12035" width="30.140625" style="2" customWidth="1"/>
    <col min="12036" max="12036" width="5.85546875" style="2" customWidth="1"/>
    <col min="12037" max="12037" width="6.85546875" style="2" customWidth="1"/>
    <col min="12038" max="12038" width="9.7109375" style="2" customWidth="1"/>
    <col min="12039" max="12040" width="9.85546875" style="2" customWidth="1"/>
    <col min="12041" max="12041" width="6" style="2" customWidth="1"/>
    <col min="12042" max="12042" width="13.140625" style="2" customWidth="1"/>
    <col min="12043" max="12043" width="15.42578125" style="2" customWidth="1"/>
    <col min="12044" max="12044" width="14.28515625" style="2" customWidth="1"/>
    <col min="12045" max="12045" width="22.7109375" style="2" customWidth="1"/>
    <col min="12046" max="12046" width="13.85546875" style="2" customWidth="1"/>
    <col min="12047" max="12047" width="11" style="2" customWidth="1"/>
    <col min="12048" max="12048" width="11.28515625" style="2" customWidth="1"/>
    <col min="12049" max="12289" width="8.85546875" style="2"/>
    <col min="12290" max="12290" width="4.7109375" style="2" customWidth="1"/>
    <col min="12291" max="12291" width="30.140625" style="2" customWidth="1"/>
    <col min="12292" max="12292" width="5.85546875" style="2" customWidth="1"/>
    <col min="12293" max="12293" width="6.85546875" style="2" customWidth="1"/>
    <col min="12294" max="12294" width="9.7109375" style="2" customWidth="1"/>
    <col min="12295" max="12296" width="9.85546875" style="2" customWidth="1"/>
    <col min="12297" max="12297" width="6" style="2" customWidth="1"/>
    <col min="12298" max="12298" width="13.140625" style="2" customWidth="1"/>
    <col min="12299" max="12299" width="15.42578125" style="2" customWidth="1"/>
    <col min="12300" max="12300" width="14.28515625" style="2" customWidth="1"/>
    <col min="12301" max="12301" width="22.7109375" style="2" customWidth="1"/>
    <col min="12302" max="12302" width="13.85546875" style="2" customWidth="1"/>
    <col min="12303" max="12303" width="11" style="2" customWidth="1"/>
    <col min="12304" max="12304" width="11.28515625" style="2" customWidth="1"/>
    <col min="12305" max="12545" width="8.85546875" style="2"/>
    <col min="12546" max="12546" width="4.7109375" style="2" customWidth="1"/>
    <col min="12547" max="12547" width="30.140625" style="2" customWidth="1"/>
    <col min="12548" max="12548" width="5.85546875" style="2" customWidth="1"/>
    <col min="12549" max="12549" width="6.85546875" style="2" customWidth="1"/>
    <col min="12550" max="12550" width="9.7109375" style="2" customWidth="1"/>
    <col min="12551" max="12552" width="9.85546875" style="2" customWidth="1"/>
    <col min="12553" max="12553" width="6" style="2" customWidth="1"/>
    <col min="12554" max="12554" width="13.140625" style="2" customWidth="1"/>
    <col min="12555" max="12555" width="15.42578125" style="2" customWidth="1"/>
    <col min="12556" max="12556" width="14.28515625" style="2" customWidth="1"/>
    <col min="12557" max="12557" width="22.7109375" style="2" customWidth="1"/>
    <col min="12558" max="12558" width="13.85546875" style="2" customWidth="1"/>
    <col min="12559" max="12559" width="11" style="2" customWidth="1"/>
    <col min="12560" max="12560" width="11.28515625" style="2" customWidth="1"/>
    <col min="12561" max="12801" width="8.85546875" style="2"/>
    <col min="12802" max="12802" width="4.7109375" style="2" customWidth="1"/>
    <col min="12803" max="12803" width="30.140625" style="2" customWidth="1"/>
    <col min="12804" max="12804" width="5.85546875" style="2" customWidth="1"/>
    <col min="12805" max="12805" width="6.85546875" style="2" customWidth="1"/>
    <col min="12806" max="12806" width="9.7109375" style="2" customWidth="1"/>
    <col min="12807" max="12808" width="9.85546875" style="2" customWidth="1"/>
    <col min="12809" max="12809" width="6" style="2" customWidth="1"/>
    <col min="12810" max="12810" width="13.140625" style="2" customWidth="1"/>
    <col min="12811" max="12811" width="15.42578125" style="2" customWidth="1"/>
    <col min="12812" max="12812" width="14.28515625" style="2" customWidth="1"/>
    <col min="12813" max="12813" width="22.7109375" style="2" customWidth="1"/>
    <col min="12814" max="12814" width="13.85546875" style="2" customWidth="1"/>
    <col min="12815" max="12815" width="11" style="2" customWidth="1"/>
    <col min="12816" max="12816" width="11.28515625" style="2" customWidth="1"/>
    <col min="12817" max="13057" width="8.85546875" style="2"/>
    <col min="13058" max="13058" width="4.7109375" style="2" customWidth="1"/>
    <col min="13059" max="13059" width="30.140625" style="2" customWidth="1"/>
    <col min="13060" max="13060" width="5.85546875" style="2" customWidth="1"/>
    <col min="13061" max="13061" width="6.85546875" style="2" customWidth="1"/>
    <col min="13062" max="13062" width="9.7109375" style="2" customWidth="1"/>
    <col min="13063" max="13064" width="9.85546875" style="2" customWidth="1"/>
    <col min="13065" max="13065" width="6" style="2" customWidth="1"/>
    <col min="13066" max="13066" width="13.140625" style="2" customWidth="1"/>
    <col min="13067" max="13067" width="15.42578125" style="2" customWidth="1"/>
    <col min="13068" max="13068" width="14.28515625" style="2" customWidth="1"/>
    <col min="13069" max="13069" width="22.7109375" style="2" customWidth="1"/>
    <col min="13070" max="13070" width="13.85546875" style="2" customWidth="1"/>
    <col min="13071" max="13071" width="11" style="2" customWidth="1"/>
    <col min="13072" max="13072" width="11.28515625" style="2" customWidth="1"/>
    <col min="13073" max="13313" width="8.85546875" style="2"/>
    <col min="13314" max="13314" width="4.7109375" style="2" customWidth="1"/>
    <col min="13315" max="13315" width="30.140625" style="2" customWidth="1"/>
    <col min="13316" max="13316" width="5.85546875" style="2" customWidth="1"/>
    <col min="13317" max="13317" width="6.85546875" style="2" customWidth="1"/>
    <col min="13318" max="13318" width="9.7109375" style="2" customWidth="1"/>
    <col min="13319" max="13320" width="9.85546875" style="2" customWidth="1"/>
    <col min="13321" max="13321" width="6" style="2" customWidth="1"/>
    <col min="13322" max="13322" width="13.140625" style="2" customWidth="1"/>
    <col min="13323" max="13323" width="15.42578125" style="2" customWidth="1"/>
    <col min="13324" max="13324" width="14.28515625" style="2" customWidth="1"/>
    <col min="13325" max="13325" width="22.7109375" style="2" customWidth="1"/>
    <col min="13326" max="13326" width="13.85546875" style="2" customWidth="1"/>
    <col min="13327" max="13327" width="11" style="2" customWidth="1"/>
    <col min="13328" max="13328" width="11.28515625" style="2" customWidth="1"/>
    <col min="13329" max="13569" width="8.85546875" style="2"/>
    <col min="13570" max="13570" width="4.7109375" style="2" customWidth="1"/>
    <col min="13571" max="13571" width="30.140625" style="2" customWidth="1"/>
    <col min="13572" max="13572" width="5.85546875" style="2" customWidth="1"/>
    <col min="13573" max="13573" width="6.85546875" style="2" customWidth="1"/>
    <col min="13574" max="13574" width="9.7109375" style="2" customWidth="1"/>
    <col min="13575" max="13576" width="9.85546875" style="2" customWidth="1"/>
    <col min="13577" max="13577" width="6" style="2" customWidth="1"/>
    <col min="13578" max="13578" width="13.140625" style="2" customWidth="1"/>
    <col min="13579" max="13579" width="15.42578125" style="2" customWidth="1"/>
    <col min="13580" max="13580" width="14.28515625" style="2" customWidth="1"/>
    <col min="13581" max="13581" width="22.7109375" style="2" customWidth="1"/>
    <col min="13582" max="13582" width="13.85546875" style="2" customWidth="1"/>
    <col min="13583" max="13583" width="11" style="2" customWidth="1"/>
    <col min="13584" max="13584" width="11.28515625" style="2" customWidth="1"/>
    <col min="13585" max="13825" width="8.85546875" style="2"/>
    <col min="13826" max="13826" width="4.7109375" style="2" customWidth="1"/>
    <col min="13827" max="13827" width="30.140625" style="2" customWidth="1"/>
    <col min="13828" max="13828" width="5.85546875" style="2" customWidth="1"/>
    <col min="13829" max="13829" width="6.85546875" style="2" customWidth="1"/>
    <col min="13830" max="13830" width="9.7109375" style="2" customWidth="1"/>
    <col min="13831" max="13832" width="9.85546875" style="2" customWidth="1"/>
    <col min="13833" max="13833" width="6" style="2" customWidth="1"/>
    <col min="13834" max="13834" width="13.140625" style="2" customWidth="1"/>
    <col min="13835" max="13835" width="15.42578125" style="2" customWidth="1"/>
    <col min="13836" max="13836" width="14.28515625" style="2" customWidth="1"/>
    <col min="13837" max="13837" width="22.7109375" style="2" customWidth="1"/>
    <col min="13838" max="13838" width="13.85546875" style="2" customWidth="1"/>
    <col min="13839" max="13839" width="11" style="2" customWidth="1"/>
    <col min="13840" max="13840" width="11.28515625" style="2" customWidth="1"/>
    <col min="13841" max="14081" width="8.85546875" style="2"/>
    <col min="14082" max="14082" width="4.7109375" style="2" customWidth="1"/>
    <col min="14083" max="14083" width="30.140625" style="2" customWidth="1"/>
    <col min="14084" max="14084" width="5.85546875" style="2" customWidth="1"/>
    <col min="14085" max="14085" width="6.85546875" style="2" customWidth="1"/>
    <col min="14086" max="14086" width="9.7109375" style="2" customWidth="1"/>
    <col min="14087" max="14088" width="9.85546875" style="2" customWidth="1"/>
    <col min="14089" max="14089" width="6" style="2" customWidth="1"/>
    <col min="14090" max="14090" width="13.140625" style="2" customWidth="1"/>
    <col min="14091" max="14091" width="15.42578125" style="2" customWidth="1"/>
    <col min="14092" max="14092" width="14.28515625" style="2" customWidth="1"/>
    <col min="14093" max="14093" width="22.7109375" style="2" customWidth="1"/>
    <col min="14094" max="14094" width="13.85546875" style="2" customWidth="1"/>
    <col min="14095" max="14095" width="11" style="2" customWidth="1"/>
    <col min="14096" max="14096" width="11.28515625" style="2" customWidth="1"/>
    <col min="14097" max="14337" width="8.85546875" style="2"/>
    <col min="14338" max="14338" width="4.7109375" style="2" customWidth="1"/>
    <col min="14339" max="14339" width="30.140625" style="2" customWidth="1"/>
    <col min="14340" max="14340" width="5.85546875" style="2" customWidth="1"/>
    <col min="14341" max="14341" width="6.85546875" style="2" customWidth="1"/>
    <col min="14342" max="14342" width="9.7109375" style="2" customWidth="1"/>
    <col min="14343" max="14344" width="9.85546875" style="2" customWidth="1"/>
    <col min="14345" max="14345" width="6" style="2" customWidth="1"/>
    <col min="14346" max="14346" width="13.140625" style="2" customWidth="1"/>
    <col min="14347" max="14347" width="15.42578125" style="2" customWidth="1"/>
    <col min="14348" max="14348" width="14.28515625" style="2" customWidth="1"/>
    <col min="14349" max="14349" width="22.7109375" style="2" customWidth="1"/>
    <col min="14350" max="14350" width="13.85546875" style="2" customWidth="1"/>
    <col min="14351" max="14351" width="11" style="2" customWidth="1"/>
    <col min="14352" max="14352" width="11.28515625" style="2" customWidth="1"/>
    <col min="14353" max="14593" width="8.85546875" style="2"/>
    <col min="14594" max="14594" width="4.7109375" style="2" customWidth="1"/>
    <col min="14595" max="14595" width="30.140625" style="2" customWidth="1"/>
    <col min="14596" max="14596" width="5.85546875" style="2" customWidth="1"/>
    <col min="14597" max="14597" width="6.85546875" style="2" customWidth="1"/>
    <col min="14598" max="14598" width="9.7109375" style="2" customWidth="1"/>
    <col min="14599" max="14600" width="9.85546875" style="2" customWidth="1"/>
    <col min="14601" max="14601" width="6" style="2" customWidth="1"/>
    <col min="14602" max="14602" width="13.140625" style="2" customWidth="1"/>
    <col min="14603" max="14603" width="15.42578125" style="2" customWidth="1"/>
    <col min="14604" max="14604" width="14.28515625" style="2" customWidth="1"/>
    <col min="14605" max="14605" width="22.7109375" style="2" customWidth="1"/>
    <col min="14606" max="14606" width="13.85546875" style="2" customWidth="1"/>
    <col min="14607" max="14607" width="11" style="2" customWidth="1"/>
    <col min="14608" max="14608" width="11.28515625" style="2" customWidth="1"/>
    <col min="14609" max="14849" width="8.85546875" style="2"/>
    <col min="14850" max="14850" width="4.7109375" style="2" customWidth="1"/>
    <col min="14851" max="14851" width="30.140625" style="2" customWidth="1"/>
    <col min="14852" max="14852" width="5.85546875" style="2" customWidth="1"/>
    <col min="14853" max="14853" width="6.85546875" style="2" customWidth="1"/>
    <col min="14854" max="14854" width="9.7109375" style="2" customWidth="1"/>
    <col min="14855" max="14856" width="9.85546875" style="2" customWidth="1"/>
    <col min="14857" max="14857" width="6" style="2" customWidth="1"/>
    <col min="14858" max="14858" width="13.140625" style="2" customWidth="1"/>
    <col min="14859" max="14859" width="15.42578125" style="2" customWidth="1"/>
    <col min="14860" max="14860" width="14.28515625" style="2" customWidth="1"/>
    <col min="14861" max="14861" width="22.7109375" style="2" customWidth="1"/>
    <col min="14862" max="14862" width="13.85546875" style="2" customWidth="1"/>
    <col min="14863" max="14863" width="11" style="2" customWidth="1"/>
    <col min="14864" max="14864" width="11.28515625" style="2" customWidth="1"/>
    <col min="14865" max="15105" width="8.85546875" style="2"/>
    <col min="15106" max="15106" width="4.7109375" style="2" customWidth="1"/>
    <col min="15107" max="15107" width="30.140625" style="2" customWidth="1"/>
    <col min="15108" max="15108" width="5.85546875" style="2" customWidth="1"/>
    <col min="15109" max="15109" width="6.85546875" style="2" customWidth="1"/>
    <col min="15110" max="15110" width="9.7109375" style="2" customWidth="1"/>
    <col min="15111" max="15112" width="9.85546875" style="2" customWidth="1"/>
    <col min="15113" max="15113" width="6" style="2" customWidth="1"/>
    <col min="15114" max="15114" width="13.140625" style="2" customWidth="1"/>
    <col min="15115" max="15115" width="15.42578125" style="2" customWidth="1"/>
    <col min="15116" max="15116" width="14.28515625" style="2" customWidth="1"/>
    <col min="15117" max="15117" width="22.7109375" style="2" customWidth="1"/>
    <col min="15118" max="15118" width="13.85546875" style="2" customWidth="1"/>
    <col min="15119" max="15119" width="11" style="2" customWidth="1"/>
    <col min="15120" max="15120" width="11.28515625" style="2" customWidth="1"/>
    <col min="15121" max="15361" width="8.85546875" style="2"/>
    <col min="15362" max="15362" width="4.7109375" style="2" customWidth="1"/>
    <col min="15363" max="15363" width="30.140625" style="2" customWidth="1"/>
    <col min="15364" max="15364" width="5.85546875" style="2" customWidth="1"/>
    <col min="15365" max="15365" width="6.85546875" style="2" customWidth="1"/>
    <col min="15366" max="15366" width="9.7109375" style="2" customWidth="1"/>
    <col min="15367" max="15368" width="9.85546875" style="2" customWidth="1"/>
    <col min="15369" max="15369" width="6" style="2" customWidth="1"/>
    <col min="15370" max="15370" width="13.140625" style="2" customWidth="1"/>
    <col min="15371" max="15371" width="15.42578125" style="2" customWidth="1"/>
    <col min="15372" max="15372" width="14.28515625" style="2" customWidth="1"/>
    <col min="15373" max="15373" width="22.7109375" style="2" customWidth="1"/>
    <col min="15374" max="15374" width="13.85546875" style="2" customWidth="1"/>
    <col min="15375" max="15375" width="11" style="2" customWidth="1"/>
    <col min="15376" max="15376" width="11.28515625" style="2" customWidth="1"/>
    <col min="15377" max="15617" width="8.85546875" style="2"/>
    <col min="15618" max="15618" width="4.7109375" style="2" customWidth="1"/>
    <col min="15619" max="15619" width="30.140625" style="2" customWidth="1"/>
    <col min="15620" max="15620" width="5.85546875" style="2" customWidth="1"/>
    <col min="15621" max="15621" width="6.85546875" style="2" customWidth="1"/>
    <col min="15622" max="15622" width="9.7109375" style="2" customWidth="1"/>
    <col min="15623" max="15624" width="9.85546875" style="2" customWidth="1"/>
    <col min="15625" max="15625" width="6" style="2" customWidth="1"/>
    <col min="15626" max="15626" width="13.140625" style="2" customWidth="1"/>
    <col min="15627" max="15627" width="15.42578125" style="2" customWidth="1"/>
    <col min="15628" max="15628" width="14.28515625" style="2" customWidth="1"/>
    <col min="15629" max="15629" width="22.7109375" style="2" customWidth="1"/>
    <col min="15630" max="15630" width="13.85546875" style="2" customWidth="1"/>
    <col min="15631" max="15631" width="11" style="2" customWidth="1"/>
    <col min="15632" max="15632" width="11.28515625" style="2" customWidth="1"/>
    <col min="15633" max="15873" width="8.85546875" style="2"/>
    <col min="15874" max="15874" width="4.7109375" style="2" customWidth="1"/>
    <col min="15875" max="15875" width="30.140625" style="2" customWidth="1"/>
    <col min="15876" max="15876" width="5.85546875" style="2" customWidth="1"/>
    <col min="15877" max="15877" width="6.85546875" style="2" customWidth="1"/>
    <col min="15878" max="15878" width="9.7109375" style="2" customWidth="1"/>
    <col min="15879" max="15880" width="9.85546875" style="2" customWidth="1"/>
    <col min="15881" max="15881" width="6" style="2" customWidth="1"/>
    <col min="15882" max="15882" width="13.140625" style="2" customWidth="1"/>
    <col min="15883" max="15883" width="15.42578125" style="2" customWidth="1"/>
    <col min="15884" max="15884" width="14.28515625" style="2" customWidth="1"/>
    <col min="15885" max="15885" width="22.7109375" style="2" customWidth="1"/>
    <col min="15886" max="15886" width="13.85546875" style="2" customWidth="1"/>
    <col min="15887" max="15887" width="11" style="2" customWidth="1"/>
    <col min="15888" max="15888" width="11.28515625" style="2" customWidth="1"/>
    <col min="15889" max="16129" width="8.85546875" style="2"/>
    <col min="16130" max="16130" width="4.7109375" style="2" customWidth="1"/>
    <col min="16131" max="16131" width="30.140625" style="2" customWidth="1"/>
    <col min="16132" max="16132" width="5.85546875" style="2" customWidth="1"/>
    <col min="16133" max="16133" width="6.85546875" style="2" customWidth="1"/>
    <col min="16134" max="16134" width="9.7109375" style="2" customWidth="1"/>
    <col min="16135" max="16136" width="9.85546875" style="2" customWidth="1"/>
    <col min="16137" max="16137" width="6" style="2" customWidth="1"/>
    <col min="16138" max="16138" width="13.140625" style="2" customWidth="1"/>
    <col min="16139" max="16139" width="15.42578125" style="2" customWidth="1"/>
    <col min="16140" max="16140" width="14.28515625" style="2" customWidth="1"/>
    <col min="16141" max="16141" width="22.7109375" style="2" customWidth="1"/>
    <col min="16142" max="16142" width="13.85546875" style="2" customWidth="1"/>
    <col min="16143" max="16143" width="11" style="2" customWidth="1"/>
    <col min="16144" max="16144" width="11.28515625" style="2" customWidth="1"/>
    <col min="16145" max="16384" width="8.85546875" style="2"/>
  </cols>
  <sheetData>
    <row r="1" spans="1:19" ht="15.75" hidden="1" x14ac:dyDescent="0.25">
      <c r="K1" s="9" t="s">
        <v>0</v>
      </c>
    </row>
    <row r="2" spans="1:19" ht="18" customHeight="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  <c r="M2" s="68"/>
      <c r="N2" s="68"/>
      <c r="O2" s="68"/>
      <c r="P2" s="68"/>
      <c r="Q2" s="68"/>
    </row>
    <row r="3" spans="1:19" s="3" customFormat="1" ht="22.5" customHeight="1" x14ac:dyDescent="0.25">
      <c r="A3" s="57" t="s">
        <v>29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14"/>
    </row>
    <row r="4" spans="1:19" ht="24.75" customHeight="1" x14ac:dyDescent="0.25">
      <c r="A4" s="69" t="s">
        <v>9</v>
      </c>
      <c r="B4" s="69"/>
      <c r="C4" s="70" t="s">
        <v>31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12"/>
    </row>
    <row r="5" spans="1:19" ht="78" customHeight="1" x14ac:dyDescent="0.25">
      <c r="A5" s="59" t="s">
        <v>8</v>
      </c>
      <c r="B5" s="61"/>
      <c r="C5" s="59" t="s">
        <v>30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12"/>
    </row>
    <row r="6" spans="1:19" s="4" customFormat="1" ht="19.899999999999999" customHeight="1" x14ac:dyDescent="0.25">
      <c r="A6" s="59" t="s">
        <v>10</v>
      </c>
      <c r="B6" s="61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15"/>
    </row>
    <row r="7" spans="1:19" ht="42" customHeight="1" x14ac:dyDescent="0.25">
      <c r="A7" s="62" t="s">
        <v>12</v>
      </c>
      <c r="B7" s="63" t="s">
        <v>11</v>
      </c>
      <c r="C7" s="64" t="s">
        <v>22</v>
      </c>
      <c r="D7" s="63" t="s">
        <v>16</v>
      </c>
      <c r="E7" s="63"/>
      <c r="F7" s="63"/>
      <c r="G7" s="63"/>
      <c r="H7" s="63"/>
      <c r="I7" s="63"/>
      <c r="J7" s="73" t="s">
        <v>1</v>
      </c>
      <c r="K7" s="73"/>
      <c r="L7" s="73"/>
      <c r="M7" s="66" t="s">
        <v>2</v>
      </c>
      <c r="N7" s="66"/>
      <c r="O7" s="66"/>
      <c r="P7" s="66"/>
      <c r="Q7" s="12"/>
    </row>
    <row r="8" spans="1:19" ht="145.15" customHeight="1" x14ac:dyDescent="0.25">
      <c r="A8" s="62"/>
      <c r="B8" s="63"/>
      <c r="C8" s="64"/>
      <c r="D8" s="46" t="s">
        <v>39</v>
      </c>
      <c r="E8" s="46" t="s">
        <v>40</v>
      </c>
      <c r="F8" s="16" t="s">
        <v>41</v>
      </c>
      <c r="G8" s="17"/>
      <c r="H8" s="17" t="s">
        <v>27</v>
      </c>
      <c r="I8" s="65" t="s">
        <v>3</v>
      </c>
      <c r="J8" s="65" t="s">
        <v>23</v>
      </c>
      <c r="K8" s="66" t="s">
        <v>4</v>
      </c>
      <c r="L8" s="66" t="s">
        <v>24</v>
      </c>
      <c r="M8" s="66" t="s">
        <v>25</v>
      </c>
      <c r="N8" s="76" t="s">
        <v>5</v>
      </c>
      <c r="O8" s="65" t="s">
        <v>17</v>
      </c>
      <c r="P8" s="65" t="s">
        <v>6</v>
      </c>
      <c r="Q8" s="12"/>
    </row>
    <row r="9" spans="1:19" ht="33" customHeight="1" x14ac:dyDescent="0.25">
      <c r="A9" s="62"/>
      <c r="B9" s="63"/>
      <c r="C9" s="64"/>
      <c r="D9" s="18" t="s">
        <v>13</v>
      </c>
      <c r="E9" s="18" t="s">
        <v>13</v>
      </c>
      <c r="F9" s="19" t="s">
        <v>13</v>
      </c>
      <c r="G9" s="20"/>
      <c r="H9" s="20" t="s">
        <v>13</v>
      </c>
      <c r="I9" s="65"/>
      <c r="J9" s="65"/>
      <c r="K9" s="66"/>
      <c r="L9" s="66"/>
      <c r="M9" s="66"/>
      <c r="N9" s="76"/>
      <c r="O9" s="65"/>
      <c r="P9" s="65"/>
      <c r="Q9" s="12"/>
    </row>
    <row r="10" spans="1:19" s="43" customFormat="1" ht="47.25" x14ac:dyDescent="0.25">
      <c r="A10" s="48">
        <v>1</v>
      </c>
      <c r="B10" s="47" t="s">
        <v>32</v>
      </c>
      <c r="C10" s="44">
        <v>2</v>
      </c>
      <c r="D10" s="49">
        <v>4000</v>
      </c>
      <c r="E10" s="49">
        <v>4100</v>
      </c>
      <c r="F10" s="50">
        <v>4250</v>
      </c>
      <c r="G10" s="39"/>
      <c r="H10" s="40"/>
      <c r="I10" s="51">
        <v>3</v>
      </c>
      <c r="J10" s="52">
        <f t="shared" ref="J10" si="0">AVERAGE(D10:H10)</f>
        <v>4116.666666666667</v>
      </c>
      <c r="K10" s="53">
        <f t="shared" ref="K10" si="1">STDEV(D10:H10)</f>
        <v>125.83057392117917</v>
      </c>
      <c r="L10" s="54">
        <f t="shared" ref="L10" si="2">K10/J10</f>
        <v>3.0566131316885625E-2</v>
      </c>
      <c r="M10" s="52">
        <f t="shared" ref="M10" si="3">((C10/I10)*(SUM(D10:H10)))</f>
        <v>8233.3333333333321</v>
      </c>
      <c r="N10" s="52">
        <f t="shared" ref="N10" si="4">M10/C10</f>
        <v>4116.6666666666661</v>
      </c>
      <c r="O10" s="52">
        <f t="shared" ref="O10" si="5">ROUND(N10,2)</f>
        <v>4116.67</v>
      </c>
      <c r="P10" s="52">
        <f t="shared" ref="P10" si="6">O10*C10</f>
        <v>8233.34</v>
      </c>
      <c r="Q10" s="41"/>
      <c r="R10" s="42"/>
      <c r="S10" s="42"/>
    </row>
    <row r="11" spans="1:19" s="43" customFormat="1" ht="47.25" x14ac:dyDescent="0.25">
      <c r="A11" s="48">
        <v>2</v>
      </c>
      <c r="B11" s="47" t="s">
        <v>33</v>
      </c>
      <c r="C11" s="44">
        <v>12</v>
      </c>
      <c r="D11" s="49">
        <v>1300</v>
      </c>
      <c r="E11" s="49">
        <v>1380</v>
      </c>
      <c r="F11" s="50">
        <v>1450</v>
      </c>
      <c r="G11" s="39"/>
      <c r="H11" s="40"/>
      <c r="I11" s="51">
        <v>3</v>
      </c>
      <c r="J11" s="52">
        <f t="shared" ref="J11:J15" si="7">AVERAGE(D11:H11)</f>
        <v>1376.6666666666667</v>
      </c>
      <c r="K11" s="53">
        <f t="shared" ref="K11:K15" si="8">STDEV(D11:H11)</f>
        <v>75.055534994651353</v>
      </c>
      <c r="L11" s="54">
        <f t="shared" ref="L11:L15" si="9">K11/J11</f>
        <v>5.4519759076017929E-2</v>
      </c>
      <c r="M11" s="52">
        <f t="shared" ref="M11:M15" si="10">((C11/I11)*(SUM(D11:H11)))</f>
        <v>16520</v>
      </c>
      <c r="N11" s="52">
        <f t="shared" ref="N11:N15" si="11">M11/C11</f>
        <v>1376.6666666666667</v>
      </c>
      <c r="O11" s="52">
        <f t="shared" ref="O11:O15" si="12">ROUND(N11,2)</f>
        <v>1376.67</v>
      </c>
      <c r="P11" s="52">
        <f t="shared" ref="P11:P15" si="13">O11*C11</f>
        <v>16520.04</v>
      </c>
      <c r="Q11" s="41"/>
      <c r="R11" s="42"/>
      <c r="S11" s="42"/>
    </row>
    <row r="12" spans="1:19" s="43" customFormat="1" ht="31.5" x14ac:dyDescent="0.25">
      <c r="A12" s="48">
        <v>3</v>
      </c>
      <c r="B12" s="47" t="s">
        <v>34</v>
      </c>
      <c r="C12" s="44">
        <v>3</v>
      </c>
      <c r="D12" s="49">
        <v>750</v>
      </c>
      <c r="E12" s="49">
        <v>790</v>
      </c>
      <c r="F12" s="50">
        <v>830</v>
      </c>
      <c r="G12" s="39"/>
      <c r="H12" s="40"/>
      <c r="I12" s="51">
        <v>3</v>
      </c>
      <c r="J12" s="52">
        <f t="shared" si="7"/>
        <v>790</v>
      </c>
      <c r="K12" s="53">
        <f t="shared" si="8"/>
        <v>40</v>
      </c>
      <c r="L12" s="54">
        <f t="shared" si="9"/>
        <v>5.0632911392405063E-2</v>
      </c>
      <c r="M12" s="52">
        <f t="shared" si="10"/>
        <v>2370</v>
      </c>
      <c r="N12" s="52">
        <f t="shared" si="11"/>
        <v>790</v>
      </c>
      <c r="O12" s="52">
        <f t="shared" si="12"/>
        <v>790</v>
      </c>
      <c r="P12" s="52">
        <f t="shared" si="13"/>
        <v>2370</v>
      </c>
      <c r="Q12" s="41"/>
      <c r="R12" s="42"/>
      <c r="S12" s="42"/>
    </row>
    <row r="13" spans="1:19" s="43" customFormat="1" ht="47.25" x14ac:dyDescent="0.25">
      <c r="A13" s="48">
        <v>4</v>
      </c>
      <c r="B13" s="47" t="s">
        <v>35</v>
      </c>
      <c r="C13" s="44">
        <v>3</v>
      </c>
      <c r="D13" s="49">
        <v>1850</v>
      </c>
      <c r="E13" s="49">
        <v>1930</v>
      </c>
      <c r="F13" s="50">
        <v>2050</v>
      </c>
      <c r="G13" s="39"/>
      <c r="H13" s="40"/>
      <c r="I13" s="51">
        <v>3</v>
      </c>
      <c r="J13" s="52">
        <f t="shared" si="7"/>
        <v>1943.3333333333333</v>
      </c>
      <c r="K13" s="53">
        <f t="shared" si="8"/>
        <v>100.66445913694332</v>
      </c>
      <c r="L13" s="54">
        <f t="shared" si="9"/>
        <v>5.1799893209404799E-2</v>
      </c>
      <c r="M13" s="52">
        <f t="shared" si="10"/>
        <v>5830</v>
      </c>
      <c r="N13" s="52">
        <f t="shared" si="11"/>
        <v>1943.3333333333333</v>
      </c>
      <c r="O13" s="52">
        <f t="shared" si="12"/>
        <v>1943.33</v>
      </c>
      <c r="P13" s="52">
        <f t="shared" si="13"/>
        <v>5829.99</v>
      </c>
      <c r="Q13" s="41"/>
      <c r="R13" s="42"/>
      <c r="S13" s="42"/>
    </row>
    <row r="14" spans="1:19" s="43" customFormat="1" ht="31.5" x14ac:dyDescent="0.25">
      <c r="A14" s="48">
        <v>5</v>
      </c>
      <c r="B14" s="47" t="s">
        <v>36</v>
      </c>
      <c r="C14" s="44">
        <v>3</v>
      </c>
      <c r="D14" s="49">
        <v>700</v>
      </c>
      <c r="E14" s="49">
        <v>730</v>
      </c>
      <c r="F14" s="50">
        <v>780</v>
      </c>
      <c r="G14" s="39"/>
      <c r="H14" s="40"/>
      <c r="I14" s="51">
        <v>3</v>
      </c>
      <c r="J14" s="52">
        <f t="shared" si="7"/>
        <v>736.66666666666663</v>
      </c>
      <c r="K14" s="53">
        <f t="shared" si="8"/>
        <v>40.414518843273804</v>
      </c>
      <c r="L14" s="54">
        <f t="shared" si="9"/>
        <v>5.4861337796299287E-2</v>
      </c>
      <c r="M14" s="52">
        <f t="shared" si="10"/>
        <v>2210</v>
      </c>
      <c r="N14" s="52">
        <f t="shared" si="11"/>
        <v>736.66666666666663</v>
      </c>
      <c r="O14" s="52">
        <f t="shared" si="12"/>
        <v>736.67</v>
      </c>
      <c r="P14" s="52">
        <f t="shared" si="13"/>
        <v>2210.0099999999998</v>
      </c>
      <c r="Q14" s="41"/>
      <c r="R14" s="42"/>
      <c r="S14" s="42"/>
    </row>
    <row r="15" spans="1:19" s="43" customFormat="1" ht="31.5" x14ac:dyDescent="0.25">
      <c r="A15" s="48">
        <v>6</v>
      </c>
      <c r="B15" s="47" t="s">
        <v>37</v>
      </c>
      <c r="C15" s="44">
        <v>2</v>
      </c>
      <c r="D15" s="49">
        <v>600</v>
      </c>
      <c r="E15" s="49">
        <v>690</v>
      </c>
      <c r="F15" s="50">
        <v>680</v>
      </c>
      <c r="G15" s="39"/>
      <c r="H15" s="40"/>
      <c r="I15" s="51">
        <v>3</v>
      </c>
      <c r="J15" s="52">
        <f t="shared" si="7"/>
        <v>656.66666666666663</v>
      </c>
      <c r="K15" s="53">
        <f t="shared" si="8"/>
        <v>49.328828623162472</v>
      </c>
      <c r="L15" s="54">
        <f t="shared" si="9"/>
        <v>7.5120043588572299E-2</v>
      </c>
      <c r="M15" s="52">
        <f t="shared" si="10"/>
        <v>1313.3333333333333</v>
      </c>
      <c r="N15" s="52">
        <f t="shared" si="11"/>
        <v>656.66666666666663</v>
      </c>
      <c r="O15" s="52">
        <f t="shared" si="12"/>
        <v>656.67</v>
      </c>
      <c r="P15" s="52">
        <f t="shared" si="13"/>
        <v>1313.34</v>
      </c>
      <c r="Q15" s="41"/>
      <c r="R15" s="42"/>
      <c r="S15" s="42"/>
    </row>
    <row r="16" spans="1:19" s="43" customFormat="1" ht="31.5" x14ac:dyDescent="0.25">
      <c r="A16" s="48">
        <v>7</v>
      </c>
      <c r="B16" s="47" t="s">
        <v>38</v>
      </c>
      <c r="C16" s="44">
        <v>1</v>
      </c>
      <c r="D16" s="49">
        <v>700</v>
      </c>
      <c r="E16" s="49">
        <v>790</v>
      </c>
      <c r="F16" s="50">
        <v>750</v>
      </c>
      <c r="G16" s="39"/>
      <c r="H16" s="40"/>
      <c r="I16" s="51">
        <v>3</v>
      </c>
      <c r="J16" s="52">
        <f t="shared" ref="J16" si="14">AVERAGE(D16:H16)</f>
        <v>746.66666666666663</v>
      </c>
      <c r="K16" s="53">
        <f t="shared" ref="K16" si="15">STDEV(D16:H16)</f>
        <v>45.09249752822894</v>
      </c>
      <c r="L16" s="54">
        <f t="shared" ref="L16" si="16">K16/J16</f>
        <v>6.0391737761020907E-2</v>
      </c>
      <c r="M16" s="52">
        <f t="shared" ref="M16" si="17">((C16/I16)*(SUM(D16:H16)))</f>
        <v>746.66666666666663</v>
      </c>
      <c r="N16" s="52">
        <f t="shared" ref="N16" si="18">M16/C16</f>
        <v>746.66666666666663</v>
      </c>
      <c r="O16" s="52">
        <f t="shared" ref="O16" si="19">ROUND(N16,2)</f>
        <v>746.67</v>
      </c>
      <c r="P16" s="52">
        <f t="shared" ref="P16" si="20">O16*C16</f>
        <v>746.67</v>
      </c>
      <c r="Q16" s="41"/>
      <c r="R16" s="42"/>
      <c r="S16" s="42"/>
    </row>
    <row r="17" spans="1:26" ht="18.600000000000001" customHeight="1" x14ac:dyDescent="0.25">
      <c r="A17" s="45"/>
      <c r="B17" s="21"/>
      <c r="C17" s="21"/>
      <c r="D17" s="22">
        <f>C10*D10+C11*D11+C12*D12+C13*D13+C14*D14+C15*D15+C16*D16</f>
        <v>35400</v>
      </c>
      <c r="E17" s="22">
        <f>C10*E10+C11*E11+C12*E12+C13*E13+C14*E14+C15*E15+C16*E16</f>
        <v>37280</v>
      </c>
      <c r="F17" s="23">
        <f>C10*F10+C11*F11+C12*F12+C13*F13+C14*F14+C15*F15+C16*F16</f>
        <v>38990</v>
      </c>
      <c r="G17" s="24"/>
      <c r="H17" s="24"/>
      <c r="I17" s="25"/>
      <c r="J17" s="26"/>
      <c r="K17" s="27"/>
      <c r="L17" s="28"/>
      <c r="M17" s="58" t="s">
        <v>14</v>
      </c>
      <c r="N17" s="58"/>
      <c r="O17" s="10"/>
      <c r="P17" s="29">
        <f>SUM(P10:P16)</f>
        <v>37223.39</v>
      </c>
      <c r="Q17" s="38"/>
      <c r="R17" s="38"/>
      <c r="S17" s="38"/>
      <c r="T17" s="38"/>
      <c r="U17" s="38"/>
      <c r="V17" s="38"/>
      <c r="W17" s="37"/>
    </row>
    <row r="18" spans="1:26" ht="21.6" customHeight="1" x14ac:dyDescent="0.25">
      <c r="A18" s="72" t="s">
        <v>28</v>
      </c>
      <c r="B18" s="72"/>
      <c r="C18" s="72"/>
      <c r="D18" s="72"/>
      <c r="E18" s="72"/>
      <c r="F18" s="72"/>
      <c r="G18" s="72"/>
      <c r="H18" s="72"/>
      <c r="I18" s="72"/>
      <c r="J18" s="31">
        <f>P17</f>
        <v>37223.39</v>
      </c>
      <c r="K18" s="32" t="s">
        <v>7</v>
      </c>
      <c r="L18" s="32"/>
      <c r="M18" s="32"/>
      <c r="N18" s="32"/>
      <c r="O18" s="32"/>
      <c r="P18" s="33"/>
      <c r="Q18" s="30"/>
    </row>
    <row r="19" spans="1:26" s="5" customFormat="1" ht="37.9" customHeight="1" x14ac:dyDescent="0.25">
      <c r="A19" s="75" t="s">
        <v>15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34"/>
    </row>
    <row r="20" spans="1:26" s="6" customFormat="1" ht="55.15" customHeight="1" x14ac:dyDescent="0.25">
      <c r="A20" s="74" t="s">
        <v>42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35"/>
    </row>
    <row r="21" spans="1:26" s="8" customFormat="1" ht="23.25" customHeight="1" x14ac:dyDescent="0.25">
      <c r="A21" s="71" t="s">
        <v>43</v>
      </c>
      <c r="B21" s="71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7"/>
      <c r="S21" s="7"/>
      <c r="T21" s="7"/>
      <c r="U21" s="7"/>
      <c r="V21" s="7"/>
      <c r="W21" s="7"/>
      <c r="X21" s="7"/>
      <c r="Y21" s="7"/>
      <c r="Z21" s="7"/>
    </row>
    <row r="22" spans="1:26" ht="21" customHeight="1" x14ac:dyDescent="0.25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26" ht="15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26" ht="15.75" customHeight="1" x14ac:dyDescent="0.25">
      <c r="A24" s="11"/>
      <c r="B24" s="55" t="s">
        <v>18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12"/>
    </row>
    <row r="25" spans="1:26" ht="15.75" customHeight="1" x14ac:dyDescent="0.25">
      <c r="A25" s="11"/>
      <c r="B25" s="55" t="s">
        <v>19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12"/>
    </row>
    <row r="26" spans="1:26" ht="15.75" customHeight="1" x14ac:dyDescent="0.25">
      <c r="A26" s="11"/>
      <c r="B26" s="55" t="s">
        <v>26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12"/>
    </row>
    <row r="27" spans="1:26" ht="15.75" customHeight="1" x14ac:dyDescent="0.25">
      <c r="A27" s="11"/>
      <c r="B27" s="55" t="s">
        <v>20</v>
      </c>
      <c r="C27" s="55"/>
      <c r="D27" s="55"/>
      <c r="E27" s="12"/>
      <c r="F27" s="12"/>
      <c r="G27" s="12"/>
      <c r="H27" s="12"/>
      <c r="I27" s="12"/>
      <c r="J27" s="12"/>
      <c r="K27" s="12"/>
      <c r="L27" s="12"/>
      <c r="M27" s="12"/>
      <c r="N27" s="56" t="s">
        <v>21</v>
      </c>
      <c r="O27" s="56"/>
      <c r="P27" s="56"/>
      <c r="Q27" s="12"/>
    </row>
  </sheetData>
  <mergeCells count="32">
    <mergeCell ref="M2:Q2"/>
    <mergeCell ref="A5:B5"/>
    <mergeCell ref="A4:B4"/>
    <mergeCell ref="C4:P4"/>
    <mergeCell ref="A21:B21"/>
    <mergeCell ref="M7:P7"/>
    <mergeCell ref="A18:I18"/>
    <mergeCell ref="D7:I7"/>
    <mergeCell ref="J7:L7"/>
    <mergeCell ref="A20:P20"/>
    <mergeCell ref="A19:P19"/>
    <mergeCell ref="M8:M9"/>
    <mergeCell ref="P8:P9"/>
    <mergeCell ref="L8:L9"/>
    <mergeCell ref="N8:N9"/>
    <mergeCell ref="O8:O9"/>
    <mergeCell ref="A3:P3"/>
    <mergeCell ref="M17:N17"/>
    <mergeCell ref="C5:P5"/>
    <mergeCell ref="A7:A9"/>
    <mergeCell ref="B7:B9"/>
    <mergeCell ref="C7:C9"/>
    <mergeCell ref="I8:I9"/>
    <mergeCell ref="J8:J9"/>
    <mergeCell ref="K8:K9"/>
    <mergeCell ref="C6:P6"/>
    <mergeCell ref="A6:B6"/>
    <mergeCell ref="B24:P24"/>
    <mergeCell ref="B25:P25"/>
    <mergeCell ref="B26:P26"/>
    <mergeCell ref="B27:D27"/>
    <mergeCell ref="N27:P27"/>
  </mergeCells>
  <pageMargins left="0.70866141732283472" right="0.39370078740157483" top="0.55118110236220474" bottom="0.15748031496062992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Лист4</vt:lpstr>
      <vt:lpstr>Лист1</vt:lpstr>
      <vt:lpstr>Лист4!Область_печати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2026-05-25T11:56:36Z</dcterms:modified>
</cp:coreProperties>
</file>