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olotova_an\Desktop\НИОКР\ед источник 26\44 МКА 8 880,00\"/>
    </mc:Choice>
  </mc:AlternateContent>
  <bookViews>
    <workbookView xWindow="0" yWindow="0" windowWidth="28800" windowHeight="12990"/>
  </bookViews>
  <sheets>
    <sheet name="Лист1" sheetId="1" r:id="rId1"/>
  </sheets>
  <definedNames>
    <definedName name="_xlnm._FilterDatabase" localSheetId="0" hidden="1">Лист1!$A$11:$I$16</definedName>
    <definedName name="_xlnm.Print_Area" localSheetId="0">Лист1!$A$1:$I$32</definedName>
  </definedNames>
  <calcPr calcId="162913" refMode="R1C1"/>
</workbook>
</file>

<file path=xl/calcChain.xml><?xml version="1.0" encoding="utf-8"?>
<calcChain xmlns="http://schemas.openxmlformats.org/spreadsheetml/2006/main">
  <c r="H12" i="1" l="1"/>
  <c r="E16" i="1" l="1"/>
  <c r="F16" i="1"/>
  <c r="G16" i="1" l="1"/>
  <c r="D23" i="1"/>
  <c r="H15" i="1"/>
  <c r="I15" i="1" s="1"/>
  <c r="H14" i="1"/>
  <c r="I14" i="1" s="1"/>
  <c r="H13" i="1"/>
  <c r="I13" i="1" s="1"/>
  <c r="I12" i="1"/>
</calcChain>
</file>

<file path=xl/sharedStrings.xml><?xml version="1.0" encoding="utf-8"?>
<sst xmlns="http://schemas.openxmlformats.org/spreadsheetml/2006/main" count="28" uniqueCount="25">
  <si>
    <t>Обоснование цены Контракта</t>
  </si>
  <si>
    <t>№ п/пA10:D3A10:H41</t>
  </si>
  <si>
    <t>Наименование товара / услуги</t>
  </si>
  <si>
    <t>Кол-во</t>
  </si>
  <si>
    <t>Ед. изм.</t>
  </si>
  <si>
    <t>Цена за единицу, руб.</t>
  </si>
  <si>
    <t>Средняя цена за ед., руб.</t>
  </si>
  <si>
    <t>Коэффициент вариации, %</t>
  </si>
  <si>
    <t>Поставщик 1</t>
  </si>
  <si>
    <t>Поставщик 2</t>
  </si>
  <si>
    <t>Поставщик 3</t>
  </si>
  <si>
    <t>шт.</t>
  </si>
  <si>
    <t>Итого:</t>
  </si>
  <si>
    <t>Цена Контракта сформирована из минимального  значения на момент проведения исследования, устанавливается в размере</t>
  </si>
  <si>
    <t>Подготовлено</t>
  </si>
  <si>
    <t>Волгина Е.О.</t>
  </si>
  <si>
    <t>Стеклошарики 106-600мкм функциональная добавка к ЛКМ 1.5кг</t>
  </si>
  <si>
    <t>Микрокальцит 2 кг, мраморная мука, карбонат кальция, мрамор молотый для меловой краски, полиэфирной смолы, гипса, пластика</t>
  </si>
  <si>
    <t>Изопропиловый спирт 1л</t>
  </si>
  <si>
    <t>ИТОГО с НДС, руб.</t>
  </si>
  <si>
    <t>на закупку расходных материалов для изготовления модулей полезной нагрузки для нужд БГТУ "ВОЕНМЕХ" им. Д.Ф. Устинова</t>
  </si>
  <si>
    <t xml:space="preserve">Серая Самоклеящаяся пленка для окон с переменной прозрачностью </t>
  </si>
  <si>
    <t xml:space="preserve">1. КП №18795 от 06.07.2026  (вх. 4.2.2-1/502 от 06.07.2026 ) </t>
  </si>
  <si>
    <t>2. КП №795 от 02.07.2026  (вх.4.2.2-1/500 от 02.07.2026)</t>
  </si>
  <si>
    <t>3. КП №95 от 05.07.2026  (вх.4.2.2-1/501 от 05.07.2026)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</si>
</sst>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  <numFmt numFmtId="166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64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164" fontId="11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</cellStyleXfs>
  <cellXfs count="7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164" fontId="9" fillId="0" borderId="9" xfId="3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9" fillId="0" borderId="0" xfId="3" applyNumberFormat="1" applyFont="1" applyAlignment="1">
      <alignment horizontal="center" vertical="center" wrapText="1"/>
    </xf>
    <xf numFmtId="164" fontId="4" fillId="0" borderId="0" xfId="3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3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3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4" fontId="10" fillId="0" borderId="0" xfId="0" applyNumberFormat="1" applyFont="1" applyAlignment="1">
      <alignment horizontal="right" vertical="center"/>
    </xf>
    <xf numFmtId="14" fontId="10" fillId="0" borderId="1" xfId="0" applyNumberFormat="1" applyFont="1" applyBorder="1" applyAlignment="1">
      <alignment horizontal="left" vertical="center"/>
    </xf>
    <xf numFmtId="14" fontId="0" fillId="0" borderId="0" xfId="0" applyNumberFormat="1" applyAlignment="1">
      <alignment horizontal="left"/>
    </xf>
    <xf numFmtId="14" fontId="10" fillId="0" borderId="13" xfId="0" applyNumberFormat="1" applyFont="1" applyBorder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165" fontId="0" fillId="0" borderId="0" xfId="0" applyNumberFormat="1"/>
    <xf numFmtId="2" fontId="0" fillId="0" borderId="0" xfId="0" applyNumberFormat="1"/>
    <xf numFmtId="43" fontId="0" fillId="0" borderId="0" xfId="0" applyNumberFormat="1"/>
    <xf numFmtId="165" fontId="8" fillId="0" borderId="5" xfId="0" applyNumberFormat="1" applyFont="1" applyBorder="1" applyAlignment="1">
      <alignment horizontal="center" vertical="center"/>
    </xf>
    <xf numFmtId="0" fontId="13" fillId="0" borderId="0" xfId="0" applyFont="1"/>
    <xf numFmtId="2" fontId="12" fillId="0" borderId="5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right"/>
    </xf>
    <xf numFmtId="165" fontId="8" fillId="0" borderId="0" xfId="0" applyNumberFormat="1" applyFont="1" applyBorder="1" applyAlignment="1">
      <alignment horizontal="center" vertical="center"/>
    </xf>
    <xf numFmtId="165" fontId="0" fillId="0" borderId="0" xfId="0" applyNumberFormat="1" applyBorder="1"/>
    <xf numFmtId="2" fontId="0" fillId="0" borderId="0" xfId="0" applyNumberFormat="1" applyBorder="1"/>
    <xf numFmtId="166" fontId="0" fillId="0" borderId="0" xfId="0" applyNumberFormat="1" applyBorder="1" applyAlignment="1">
      <alignment horizontal="right"/>
    </xf>
    <xf numFmtId="166" fontId="0" fillId="0" borderId="0" xfId="0" applyNumberFormat="1" applyBorder="1"/>
    <xf numFmtId="165" fontId="14" fillId="0" borderId="0" xfId="0" applyNumberFormat="1" applyFont="1" applyBorder="1"/>
    <xf numFmtId="0" fontId="0" fillId="2" borderId="14" xfId="0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/>
    </xf>
    <xf numFmtId="4" fontId="8" fillId="0" borderId="5" xfId="0" applyNumberFormat="1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4" fillId="0" borderId="7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4" fontId="4" fillId="0" borderId="7" xfId="3" applyNumberFormat="1" applyFont="1" applyBorder="1" applyAlignment="1">
      <alignment horizontal="center" vertical="center" wrapText="1"/>
    </xf>
    <xf numFmtId="164" fontId="4" fillId="0" borderId="8" xfId="3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5" xfId="2"/>
    <cellStyle name="Финансовый" xfId="3" builtinId="3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topLeftCell="A2" zoomScale="120" zoomScaleNormal="120" workbookViewId="0">
      <selection activeCell="A21" sqref="A21"/>
    </sheetView>
  </sheetViews>
  <sheetFormatPr defaultColWidth="8.85546875" defaultRowHeight="15" x14ac:dyDescent="0.25"/>
  <cols>
    <col min="1" max="1" width="5.5703125" customWidth="1"/>
    <col min="2" max="2" width="56.140625" customWidth="1"/>
    <col min="3" max="3" width="9.5703125" customWidth="1"/>
    <col min="4" max="4" width="15.42578125" customWidth="1"/>
    <col min="5" max="5" width="17.28515625" customWidth="1"/>
    <col min="6" max="6" width="14.140625" customWidth="1"/>
    <col min="7" max="7" width="16.140625" customWidth="1"/>
    <col min="8" max="8" width="19.140625" customWidth="1"/>
    <col min="9" max="9" width="18.42578125" customWidth="1"/>
    <col min="10" max="10" width="10.140625" bestFit="1" customWidth="1"/>
    <col min="11" max="11" width="16.140625" customWidth="1"/>
    <col min="12" max="12" width="15.85546875" customWidth="1"/>
    <col min="14" max="14" width="5.140625" customWidth="1"/>
    <col min="15" max="15" width="11.42578125" customWidth="1"/>
    <col min="16" max="16" width="13.85546875" customWidth="1"/>
    <col min="18" max="18" width="12.5703125" customWidth="1"/>
    <col min="19" max="19" width="13.140625" bestFit="1" customWidth="1"/>
  </cols>
  <sheetData>
    <row r="1" spans="1:19" ht="15.75" x14ac:dyDescent="0.25">
      <c r="A1" s="1"/>
      <c r="B1" s="1"/>
      <c r="C1" s="1"/>
      <c r="D1" s="1"/>
      <c r="E1" s="1"/>
      <c r="F1" s="72"/>
      <c r="G1" s="73"/>
      <c r="H1" s="73"/>
      <c r="I1" s="73"/>
    </row>
    <row r="2" spans="1:19" ht="12" customHeight="1" x14ac:dyDescent="0.25">
      <c r="A2" s="1"/>
      <c r="B2" s="1"/>
      <c r="C2" s="1"/>
      <c r="D2" s="1"/>
      <c r="E2" s="1"/>
      <c r="F2" s="73"/>
      <c r="G2" s="73"/>
      <c r="H2" s="73"/>
      <c r="I2" s="73"/>
    </row>
    <row r="3" spans="1:19" ht="15.75" hidden="1" x14ac:dyDescent="0.25">
      <c r="A3" s="1"/>
      <c r="B3" s="1"/>
      <c r="C3" s="1"/>
      <c r="D3" s="1"/>
      <c r="E3" s="1"/>
      <c r="F3" s="73"/>
      <c r="G3" s="73"/>
      <c r="H3" s="73"/>
      <c r="I3" s="73"/>
    </row>
    <row r="4" spans="1:19" ht="39" hidden="1" customHeight="1" x14ac:dyDescent="0.25">
      <c r="A4" s="1"/>
      <c r="B4" s="1"/>
      <c r="C4" s="1"/>
      <c r="D4" s="1"/>
      <c r="E4" s="1"/>
      <c r="F4" s="73"/>
      <c r="G4" s="73"/>
      <c r="H4" s="73"/>
      <c r="I4" s="73"/>
    </row>
    <row r="5" spans="1:19" ht="20.25" x14ac:dyDescent="0.25">
      <c r="A5" s="74" t="s">
        <v>0</v>
      </c>
      <c r="B5" s="74"/>
      <c r="C5" s="74"/>
      <c r="D5" s="74"/>
      <c r="E5" s="74"/>
      <c r="F5" s="74"/>
      <c r="G5" s="74"/>
      <c r="H5" s="74"/>
      <c r="I5" s="74"/>
      <c r="L5" s="29"/>
    </row>
    <row r="6" spans="1:19" ht="1.5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19" ht="15.75" customHeight="1" x14ac:dyDescent="0.25">
      <c r="A7" s="74" t="s">
        <v>20</v>
      </c>
      <c r="B7" s="74"/>
      <c r="C7" s="74"/>
      <c r="D7" s="74"/>
      <c r="E7" s="74"/>
      <c r="F7" s="74"/>
      <c r="G7" s="74"/>
      <c r="H7" s="74"/>
      <c r="I7" s="74"/>
    </row>
    <row r="8" spans="1:19" ht="23.25" customHeight="1" x14ac:dyDescent="0.25">
      <c r="A8" s="75"/>
      <c r="B8" s="75"/>
      <c r="C8" s="75"/>
      <c r="D8" s="75"/>
      <c r="E8" s="75"/>
      <c r="F8" s="75"/>
      <c r="G8" s="75"/>
      <c r="H8" s="75"/>
      <c r="I8" s="75"/>
    </row>
    <row r="9" spans="1:19" ht="15.75" customHeight="1" x14ac:dyDescent="0.25">
      <c r="A9" s="3"/>
      <c r="B9" s="3"/>
      <c r="C9" s="3"/>
      <c r="D9" s="3"/>
      <c r="E9" s="3"/>
      <c r="F9" s="3"/>
      <c r="G9" s="3"/>
      <c r="H9" s="3"/>
      <c r="I9" s="4"/>
      <c r="K9" s="29"/>
      <c r="L9" s="29"/>
    </row>
    <row r="10" spans="1:19" ht="15.75" customHeight="1" x14ac:dyDescent="0.25">
      <c r="A10" s="76" t="s">
        <v>1</v>
      </c>
      <c r="B10" s="76" t="s">
        <v>2</v>
      </c>
      <c r="C10" s="76" t="s">
        <v>3</v>
      </c>
      <c r="D10" s="76" t="s">
        <v>4</v>
      </c>
      <c r="E10" s="76" t="s">
        <v>5</v>
      </c>
      <c r="F10" s="76"/>
      <c r="G10" s="76"/>
      <c r="H10" s="76" t="s">
        <v>6</v>
      </c>
      <c r="I10" s="76" t="s">
        <v>7</v>
      </c>
      <c r="O10" s="32"/>
      <c r="R10" s="32"/>
    </row>
    <row r="11" spans="1:19" ht="31.5" x14ac:dyDescent="0.25">
      <c r="A11" s="76"/>
      <c r="B11" s="77"/>
      <c r="C11" s="77"/>
      <c r="D11" s="77"/>
      <c r="E11" s="6" t="s">
        <v>8</v>
      </c>
      <c r="F11" s="5" t="s">
        <v>9</v>
      </c>
      <c r="G11" s="5" t="s">
        <v>10</v>
      </c>
      <c r="H11" s="76"/>
      <c r="I11" s="76"/>
      <c r="K11" s="66"/>
      <c r="L11" s="66"/>
      <c r="M11" s="34"/>
      <c r="N11" s="34"/>
      <c r="O11" s="35"/>
      <c r="P11" s="36"/>
      <c r="Q11" s="34"/>
      <c r="R11" s="35"/>
      <c r="S11" s="36"/>
    </row>
    <row r="12" spans="1:19" ht="30" x14ac:dyDescent="0.25">
      <c r="A12" s="5">
        <v>1</v>
      </c>
      <c r="B12" s="43" t="s">
        <v>21</v>
      </c>
      <c r="C12" s="44">
        <v>2</v>
      </c>
      <c r="D12" s="45" t="s">
        <v>11</v>
      </c>
      <c r="E12" s="47">
        <v>3500</v>
      </c>
      <c r="F12" s="48">
        <v>4200</v>
      </c>
      <c r="G12" s="31">
        <v>3950</v>
      </c>
      <c r="H12" s="7">
        <f>ROUND((E12+F12+G12)/3,2)</f>
        <v>3883.33</v>
      </c>
      <c r="I12" s="8">
        <f t="shared" ref="I12:I15" si="0">STDEVA(E12:G12)/H12*100</f>
        <v>9.1346845163784529</v>
      </c>
      <c r="J12" s="28"/>
      <c r="K12" s="37"/>
      <c r="L12" s="38"/>
      <c r="M12" s="34"/>
      <c r="N12" s="34"/>
      <c r="O12" s="39"/>
      <c r="P12" s="40"/>
      <c r="Q12" s="34"/>
      <c r="R12" s="37"/>
      <c r="S12" s="34"/>
    </row>
    <row r="13" spans="1:19" ht="30" x14ac:dyDescent="0.25">
      <c r="A13" s="49">
        <v>2</v>
      </c>
      <c r="B13" s="43" t="s">
        <v>16</v>
      </c>
      <c r="C13" s="44">
        <v>1</v>
      </c>
      <c r="D13" s="45" t="s">
        <v>11</v>
      </c>
      <c r="E13" s="46">
        <v>810</v>
      </c>
      <c r="F13" s="33">
        <v>800</v>
      </c>
      <c r="G13" s="31">
        <v>810</v>
      </c>
      <c r="H13" s="7">
        <f t="shared" ref="H13:H15" si="1">ROUND((E13+F13+G13)/3,2)</f>
        <v>806.67</v>
      </c>
      <c r="I13" s="8">
        <f t="shared" si="0"/>
        <v>0.71572051667921921</v>
      </c>
      <c r="J13" s="28"/>
      <c r="K13" s="37"/>
      <c r="L13" s="38"/>
      <c r="M13" s="34"/>
      <c r="N13" s="34"/>
      <c r="O13" s="39"/>
      <c r="P13" s="41"/>
      <c r="Q13" s="34"/>
      <c r="R13" s="37"/>
      <c r="S13" s="34"/>
    </row>
    <row r="14" spans="1:19" ht="45" x14ac:dyDescent="0.25">
      <c r="A14" s="49">
        <v>3</v>
      </c>
      <c r="B14" s="43" t="s">
        <v>17</v>
      </c>
      <c r="C14" s="44">
        <v>1</v>
      </c>
      <c r="D14" s="45" t="s">
        <v>11</v>
      </c>
      <c r="E14" s="46">
        <v>210</v>
      </c>
      <c r="F14" s="33">
        <v>200</v>
      </c>
      <c r="G14" s="31">
        <v>210</v>
      </c>
      <c r="H14" s="7">
        <f t="shared" si="1"/>
        <v>206.67</v>
      </c>
      <c r="I14" s="8">
        <f t="shared" si="0"/>
        <v>2.7935852769614642</v>
      </c>
      <c r="K14" s="37"/>
      <c r="L14" s="38"/>
      <c r="M14" s="34"/>
      <c r="N14" s="34"/>
      <c r="O14" s="39"/>
      <c r="P14" s="41"/>
      <c r="Q14" s="34"/>
      <c r="R14" s="37"/>
      <c r="S14" s="34"/>
    </row>
    <row r="15" spans="1:19" ht="15.75" x14ac:dyDescent="0.25">
      <c r="A15" s="49">
        <v>4</v>
      </c>
      <c r="B15" s="43" t="s">
        <v>18</v>
      </c>
      <c r="C15" s="44">
        <v>1</v>
      </c>
      <c r="D15" s="45" t="s">
        <v>11</v>
      </c>
      <c r="E15" s="46">
        <v>860</v>
      </c>
      <c r="F15" s="33">
        <v>980</v>
      </c>
      <c r="G15" s="31">
        <v>965</v>
      </c>
      <c r="H15" s="7">
        <f t="shared" si="1"/>
        <v>935</v>
      </c>
      <c r="I15" s="8">
        <f t="shared" si="0"/>
        <v>6.9928860056802256</v>
      </c>
      <c r="K15" s="37"/>
      <c r="L15" s="38"/>
      <c r="M15" s="34"/>
      <c r="N15" s="34"/>
      <c r="O15" s="39"/>
      <c r="P15" s="41"/>
      <c r="Q15" s="34"/>
      <c r="R15" s="37"/>
      <c r="S15" s="34"/>
    </row>
    <row r="16" spans="1:19" ht="15.75" x14ac:dyDescent="0.25">
      <c r="A16" s="67" t="s">
        <v>12</v>
      </c>
      <c r="B16" s="68"/>
      <c r="C16" s="68"/>
      <c r="D16" s="69"/>
      <c r="E16" s="9">
        <f>SUMPRODUCT(C12:C15,E12:E15)</f>
        <v>8880</v>
      </c>
      <c r="F16" s="9">
        <f>SUMPRODUCT(C12:C15,F12:F15)</f>
        <v>10380</v>
      </c>
      <c r="G16" s="9">
        <f>SUMPRODUCT(C12:C15,G12:G15)</f>
        <v>9885</v>
      </c>
      <c r="H16" s="70"/>
      <c r="I16" s="71"/>
      <c r="K16" s="34"/>
      <c r="L16" s="42"/>
      <c r="M16" s="38"/>
      <c r="N16" s="38"/>
      <c r="O16" s="38"/>
      <c r="P16" s="42"/>
      <c r="Q16" s="38"/>
      <c r="R16" s="38"/>
      <c r="S16" s="42"/>
    </row>
    <row r="17" spans="1:19" ht="15.75" x14ac:dyDescent="0.25">
      <c r="A17" s="10"/>
      <c r="B17" s="11"/>
      <c r="C17" s="11"/>
      <c r="D17" s="11"/>
      <c r="E17" s="12"/>
      <c r="F17" s="12"/>
      <c r="G17" s="12"/>
      <c r="H17" s="13"/>
      <c r="I17" s="13"/>
      <c r="P17" s="30"/>
      <c r="Q17" s="30"/>
      <c r="R17" s="30"/>
      <c r="S17" s="30"/>
    </row>
    <row r="18" spans="1:19" ht="15.75" x14ac:dyDescent="0.25">
      <c r="A18" s="14" t="s">
        <v>22</v>
      </c>
      <c r="B18" s="14"/>
      <c r="C18" s="14"/>
      <c r="D18" s="14"/>
      <c r="E18" s="15"/>
      <c r="F18" s="14"/>
      <c r="G18" s="14"/>
      <c r="H18" s="14"/>
      <c r="I18" s="14"/>
    </row>
    <row r="19" spans="1:19" ht="15.75" x14ac:dyDescent="0.25">
      <c r="A19" s="14" t="s">
        <v>23</v>
      </c>
      <c r="B19" s="14"/>
      <c r="C19" s="14"/>
      <c r="D19" s="14"/>
      <c r="E19" s="15"/>
      <c r="F19" s="15"/>
      <c r="G19" s="15"/>
      <c r="H19" s="14"/>
      <c r="I19" s="14"/>
    </row>
    <row r="20" spans="1:19" ht="15.75" x14ac:dyDescent="0.25">
      <c r="A20" s="17" t="s">
        <v>24</v>
      </c>
      <c r="B20" s="14"/>
      <c r="C20" s="14"/>
      <c r="D20" s="14"/>
      <c r="E20" s="15"/>
      <c r="F20" s="15"/>
      <c r="G20" s="15"/>
      <c r="H20" s="14"/>
      <c r="I20" s="18"/>
    </row>
    <row r="21" spans="1:19" ht="15.75" x14ac:dyDescent="0.25">
      <c r="A21" s="14"/>
      <c r="B21" s="14"/>
      <c r="C21" s="14"/>
      <c r="D21" s="16"/>
      <c r="E21" s="16"/>
      <c r="F21" s="16"/>
      <c r="G21" s="16"/>
      <c r="H21" s="16"/>
      <c r="I21" s="16"/>
    </row>
    <row r="22" spans="1:19" ht="15.75" x14ac:dyDescent="0.25">
      <c r="A22" s="14"/>
      <c r="B22" s="19"/>
      <c r="C22" s="19"/>
      <c r="D22" s="50" t="s">
        <v>19</v>
      </c>
      <c r="E22" s="51"/>
      <c r="F22" s="51"/>
      <c r="G22" s="51"/>
      <c r="H22" s="16"/>
      <c r="I22" s="16"/>
    </row>
    <row r="23" spans="1:19" ht="15.75" customHeight="1" x14ac:dyDescent="0.25">
      <c r="A23" s="16"/>
      <c r="B23" s="60" t="s">
        <v>13</v>
      </c>
      <c r="C23" s="61"/>
      <c r="D23" s="52">
        <f>E16</f>
        <v>8880</v>
      </c>
      <c r="E23" s="53"/>
      <c r="F23" s="53"/>
      <c r="G23" s="54"/>
      <c r="H23" s="1"/>
      <c r="I23" s="1"/>
    </row>
    <row r="24" spans="1:19" ht="15.75" x14ac:dyDescent="0.25">
      <c r="A24" s="16"/>
      <c r="B24" s="62"/>
      <c r="C24" s="63"/>
      <c r="D24" s="55"/>
      <c r="E24" s="56"/>
      <c r="F24" s="56"/>
      <c r="G24" s="57"/>
      <c r="H24" s="1"/>
      <c r="I24" s="1"/>
    </row>
    <row r="25" spans="1:19" ht="15.75" x14ac:dyDescent="0.25">
      <c r="A25" s="16"/>
      <c r="B25" s="62"/>
      <c r="C25" s="63"/>
      <c r="D25" s="55"/>
      <c r="E25" s="56"/>
      <c r="F25" s="56"/>
      <c r="G25" s="57"/>
      <c r="H25" s="1"/>
      <c r="I25" s="1"/>
    </row>
    <row r="26" spans="1:19" ht="15.75" x14ac:dyDescent="0.25">
      <c r="A26" s="16"/>
      <c r="B26" s="64"/>
      <c r="C26" s="65"/>
      <c r="D26" s="58"/>
      <c r="E26" s="51"/>
      <c r="F26" s="51"/>
      <c r="G26" s="59"/>
      <c r="H26" s="1"/>
      <c r="I26" s="1"/>
    </row>
    <row r="27" spans="1:19" ht="15.75" x14ac:dyDescent="0.25">
      <c r="A27" s="14"/>
      <c r="B27" s="20"/>
      <c r="C27" s="20"/>
      <c r="D27" s="16"/>
      <c r="E27" s="20"/>
      <c r="F27" s="20"/>
      <c r="G27" s="16"/>
      <c r="H27" s="16"/>
      <c r="I27" s="16"/>
    </row>
    <row r="28" spans="1:19" ht="15.75" x14ac:dyDescent="0.25">
      <c r="A28" s="14"/>
      <c r="B28" s="16"/>
      <c r="C28" s="16"/>
      <c r="D28" s="16"/>
      <c r="E28" s="16"/>
      <c r="F28" s="16"/>
      <c r="G28" s="21"/>
      <c r="H28" s="21"/>
      <c r="I28" s="16"/>
    </row>
    <row r="29" spans="1:19" ht="15.75" x14ac:dyDescent="0.25">
      <c r="A29" s="22"/>
      <c r="B29" s="23" t="s">
        <v>14</v>
      </c>
      <c r="C29" s="23"/>
      <c r="D29" s="22"/>
      <c r="E29" s="24"/>
      <c r="F29" s="24"/>
      <c r="G29" s="22" t="s">
        <v>15</v>
      </c>
      <c r="H29" s="22"/>
      <c r="I29" s="22"/>
    </row>
    <row r="30" spans="1:19" ht="15.75" x14ac:dyDescent="0.25">
      <c r="B30" s="25"/>
      <c r="E30" s="26"/>
      <c r="F30" s="26"/>
    </row>
    <row r="31" spans="1:19" ht="15.75" x14ac:dyDescent="0.25">
      <c r="B31" s="27"/>
      <c r="C31" s="27"/>
      <c r="E31" s="27"/>
      <c r="F31" s="27"/>
    </row>
    <row r="32" spans="1:19" ht="15.75" x14ac:dyDescent="0.25">
      <c r="E32" s="27"/>
      <c r="F32" s="27"/>
    </row>
    <row r="33" spans="2:2" x14ac:dyDescent="0.25">
      <c r="B33" s="25"/>
    </row>
  </sheetData>
  <autoFilter ref="A11:I16"/>
  <mergeCells count="16">
    <mergeCell ref="F1:I4"/>
    <mergeCell ref="A5:I5"/>
    <mergeCell ref="A7:I8"/>
    <mergeCell ref="A10:A11"/>
    <mergeCell ref="B10:B11"/>
    <mergeCell ref="C10:C11"/>
    <mergeCell ref="D10:D11"/>
    <mergeCell ref="E10:G10"/>
    <mergeCell ref="H10:H11"/>
    <mergeCell ref="I10:I11"/>
    <mergeCell ref="D22:G22"/>
    <mergeCell ref="D23:G26"/>
    <mergeCell ref="B23:C26"/>
    <mergeCell ref="K11:L11"/>
    <mergeCell ref="A16:D16"/>
    <mergeCell ref="H16:I16"/>
  </mergeCells>
  <pageMargins left="0.23622047244094491" right="0.23622047244094491" top="0.27559055118110237" bottom="0.15748031496062992" header="0.31496062992125984" footer="0.1574803149606299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Золотова Александра Николаевна</cp:lastModifiedBy>
  <cp:revision>1</cp:revision>
  <cp:lastPrinted>2026-07-16T14:23:14Z</cp:lastPrinted>
  <dcterms:created xsi:type="dcterms:W3CDTF">2014-10-03T10:48:43Z</dcterms:created>
  <dcterms:modified xsi:type="dcterms:W3CDTF">2026-07-21T07:46:29Z</dcterms:modified>
</cp:coreProperties>
</file>