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N8" i="1" l="1"/>
  <c r="M8" i="1"/>
  <c r="L8" i="1"/>
  <c r="J8" i="1" l="1"/>
  <c r="K8" i="1" s="1"/>
  <c r="M9" i="1" l="1"/>
</calcChain>
</file>

<file path=xl/sharedStrings.xml><?xml version="1.0" encoding="utf-8"?>
<sst xmlns="http://schemas.openxmlformats.org/spreadsheetml/2006/main" count="27" uniqueCount="27">
  <si>
    <t>Используемый метод определения НМЦК с обоснованием: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</si>
  <si>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</si>
  <si>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</si>
  <si>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</si>
  <si>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</si>
  <si>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</si>
  <si>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</si>
  <si>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</si>
  <si>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</si>
  <si>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</si>
  <si>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</si>
  <si>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</si>
  <si>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</si>
  <si>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</si>
  <si>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</si>
  <si>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</si>
  <si>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</si>
  <si>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шт</t>
  </si>
  <si>
    <t>Приложение № 1 к описанию объекта закупки</t>
  </si>
  <si>
    <t>Наименование товара</t>
  </si>
  <si>
    <t>Расчет начальной (максимальной) цены Контракта</t>
  </si>
  <si>
    <t>Обоснование начальной (максимальной) цены Контракта на поставку картриджей</t>
  </si>
  <si>
    <t>Картридж лазерный TK-5240K</t>
  </si>
  <si>
    <t xml:space="preserve">Ценовое предложение 1 вх № 604-з от 06.07.26
</t>
  </si>
  <si>
    <t xml:space="preserve">Ценовое предложение 2 вх № 605-з от 06.07.26
</t>
  </si>
  <si>
    <t xml:space="preserve">Ценовое предложение 3 вх № 606-з от 06.07.26
</t>
  </si>
  <si>
    <t>*Цены из каталога ЕАТ Березка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</si>
</sst>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63A47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G7" sqref="G7"/>
    </sheetView>
  </sheetViews>
  <sheetFormatPr defaultRowHeight="15" x14ac:dyDescent="0.25"/>
  <cols>
    <col min="1" max="1" width="3.140625" style="1" customWidth="1"/>
    <col min="2" max="2" width="29.5703125" style="1" customWidth="1"/>
    <col min="3" max="3" width="9.28515625" style="2" customWidth="1"/>
    <col min="4" max="4" width="10.5703125" style="1" customWidth="1"/>
    <col min="5" max="6" width="21" style="4" customWidth="1"/>
    <col min="7" max="7" width="20.140625" style="4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15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ht="14.45" customHeight="1" x14ac:dyDescent="0.25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</row>
    <row r="4" spans="1:15" ht="72.75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2" t="s">
        <v>15</v>
      </c>
      <c r="L4" s="22"/>
      <c r="M4" s="22"/>
      <c r="N4" s="22"/>
    </row>
    <row r="5" spans="1:15" ht="15.6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62.45" customHeight="1" x14ac:dyDescent="0.25">
      <c r="A6" s="28" t="s">
        <v>1</v>
      </c>
      <c r="B6" s="29" t="s">
        <v>19</v>
      </c>
      <c r="C6" s="30" t="s">
        <v>2</v>
      </c>
      <c r="D6" s="29" t="s">
        <v>3</v>
      </c>
      <c r="E6" s="31" t="s">
        <v>4</v>
      </c>
      <c r="F6" s="31"/>
      <c r="G6" s="31"/>
      <c r="H6" s="31"/>
      <c r="I6" s="31"/>
      <c r="J6" s="32" t="s">
        <v>5</v>
      </c>
      <c r="K6" s="32"/>
      <c r="L6" s="32"/>
      <c r="M6" s="31" t="s">
        <v>6</v>
      </c>
      <c r="N6" s="31"/>
    </row>
    <row r="7" spans="1:15" ht="154.5" customHeight="1" x14ac:dyDescent="0.25">
      <c r="A7" s="28"/>
      <c r="B7" s="29"/>
      <c r="C7" s="30"/>
      <c r="D7" s="29"/>
      <c r="E7" s="3" t="s">
        <v>23</v>
      </c>
      <c r="F7" s="3" t="s">
        <v>24</v>
      </c>
      <c r="G7" s="3" t="s">
        <v>25</v>
      </c>
      <c r="H7" s="6" t="s">
        <v>7</v>
      </c>
      <c r="I7" s="6" t="s">
        <v>8</v>
      </c>
      <c r="J7" s="7" t="s">
        <v>9</v>
      </c>
      <c r="K7" s="6" t="s">
        <v>10</v>
      </c>
      <c r="L7" s="6" t="s">
        <v>11</v>
      </c>
      <c r="M7" s="11" t="s">
        <v>12</v>
      </c>
      <c r="N7" s="7" t="s">
        <v>16</v>
      </c>
    </row>
    <row r="8" spans="1:15" ht="36" customHeight="1" x14ac:dyDescent="0.25">
      <c r="A8" s="12">
        <v>1</v>
      </c>
      <c r="B8" s="10" t="s">
        <v>22</v>
      </c>
      <c r="C8" s="14" t="s">
        <v>17</v>
      </c>
      <c r="D8" s="13">
        <v>2</v>
      </c>
      <c r="E8" s="3">
        <v>7566</v>
      </c>
      <c r="F8" s="3">
        <v>7566</v>
      </c>
      <c r="G8" s="3">
        <v>6999</v>
      </c>
      <c r="H8" s="13"/>
      <c r="I8" s="13"/>
      <c r="J8" s="15">
        <f t="shared" ref="J8" si="0">AVERAGE(E8:G8)</f>
        <v>7377</v>
      </c>
      <c r="K8" s="15">
        <f t="shared" ref="K8" si="1">SQRT(((SUM((POWER(G8-J8,2)),(POWER(F8-J8,2)),(POWER(E8-J8,2)),)/(COLUMNS(E8:G8)-1))))</f>
        <v>327.35760263051782</v>
      </c>
      <c r="L8" s="15">
        <f>K8/J8*100</f>
        <v>4.4375437526164809</v>
      </c>
      <c r="M8" s="5">
        <f t="shared" ref="M8" si="2">N8*D8</f>
        <v>13998</v>
      </c>
      <c r="N8" s="5">
        <f t="shared" ref="N8" si="3">MIN(E8,F8,G8)</f>
        <v>6999</v>
      </c>
      <c r="O8" s="8"/>
    </row>
    <row r="9" spans="1:15" x14ac:dyDescent="0.25">
      <c r="A9" s="23" t="s">
        <v>13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  <c r="M9" s="16">
        <f>SUM(M8:M8)</f>
        <v>13998</v>
      </c>
      <c r="N9" s="9"/>
      <c r="O9" s="8"/>
    </row>
    <row r="12" spans="1:15" x14ac:dyDescent="0.25">
      <c r="B12" s="1" t="s">
        <v>26</v>
      </c>
    </row>
  </sheetData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2026-07-08T06:58:36Z</dcterms:modified>
</cp:coreProperties>
</file>