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Закупки ИФ\2026\44-ФЗ\АХО\Респираторы, очки, перчатки\"/>
    </mc:Choice>
  </mc:AlternateContent>
  <xr:revisionPtr revIDLastSave="0" documentId="13_ncr:1_{F0FD5858-244C-4933-9FEE-899C207B2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" r:id="rId1"/>
  </sheets>
  <definedNames>
    <definedName name="_GoBack" localSheetId="0">НМЦК!#REF!</definedName>
    <definedName name="_xlnm.Print_Area" localSheetId="0">НМЦК!$A$5:$M$14</definedName>
  </definedNames>
  <calcPr calcId="181029"/>
</workbook>
</file>

<file path=xl/calcChain.xml><?xml version="1.0" encoding="utf-8"?>
<calcChain xmlns="http://schemas.openxmlformats.org/spreadsheetml/2006/main">
  <c r="K13" i="4" l="1"/>
  <c r="I13" i="4"/>
  <c r="L13" i="4" s="1"/>
  <c r="M13" i="4" s="1"/>
  <c r="K12" i="4"/>
  <c r="I12" i="4"/>
  <c r="L12" i="4" s="1"/>
  <c r="M12" i="4" s="1"/>
  <c r="K11" i="4"/>
  <c r="I11" i="4"/>
  <c r="L11" i="4" s="1"/>
  <c r="M11" i="4" s="1"/>
  <c r="K10" i="4"/>
  <c r="I10" i="4"/>
  <c r="L10" i="4" s="1"/>
  <c r="M10" i="4" s="1"/>
  <c r="I9" i="4"/>
  <c r="L9" i="4" s="1"/>
  <c r="M9" i="4" s="1"/>
  <c r="I8" i="4"/>
  <c r="L8" i="4" s="1"/>
  <c r="K9" i="4"/>
  <c r="K8" i="4"/>
  <c r="M8" i="4" l="1"/>
  <c r="K14" i="4"/>
</calcChain>
</file>

<file path=xl/sharedStrings.xml><?xml version="1.0" encoding="utf-8"?>
<sst xmlns="http://schemas.openxmlformats.org/spreadsheetml/2006/main" count="30" uniqueCount="26">
  <si>
    <t>№ п/п</t>
  </si>
  <si>
    <t>Среднее квадратичное отклонение</t>
  </si>
  <si>
    <t>Ед. изм.</t>
  </si>
  <si>
    <t>Кол-во</t>
  </si>
  <si>
    <t>Начальная (максимальная) цена контракта, принятая к размещению, руб.</t>
  </si>
  <si>
    <t>Анализ цен за единицу , руб.</t>
  </si>
  <si>
    <t>Источник 1</t>
  </si>
  <si>
    <t>Источник 2</t>
  </si>
  <si>
    <t>Источник 3</t>
  </si>
  <si>
    <r>
      <t xml:space="preserve">Коэффициент вариации цены    V (%)           </t>
    </r>
    <r>
      <rPr>
        <b/>
        <i/>
        <sz val="11"/>
        <rFont val="Times New Roman"/>
        <family val="1"/>
        <charset val="204"/>
      </rPr>
      <t xml:space="preserve">                     </t>
    </r>
    <r>
      <rPr>
        <b/>
        <sz val="11"/>
        <rFont val="Times New Roman"/>
        <family val="1"/>
        <charset val="204"/>
      </rPr>
      <t xml:space="preserve"> (не должен превышать 33%)                    </t>
    </r>
  </si>
  <si>
    <t>Минимальная цена</t>
  </si>
  <si>
    <t>Среднее значение цены</t>
  </si>
  <si>
    <t>Наименование товара, работы, услуги (объекта закупки)</t>
  </si>
  <si>
    <r>
      <rPr>
        <b/>
        <sz val="11"/>
        <rFont val="Times New Roman"/>
        <family val="1"/>
        <charset val="204"/>
      </rPr>
      <t>ОБОСНОВАНИЕ НАЧАЛЬНОЙ (МАКСИМАЛЬНОЙ) ЦЕНЫ КОНТРАКТА</t>
    </r>
    <r>
      <rPr>
        <sz val="1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нужд», в соответствии с приказом Министерства экономического развития РФ от 02.10.2013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
Определение НМЦК произведено методом сопоставимых рыночных цен (анализа рынка). Для анализа рынка использованы коммерческие предложения поставщиков.
</t>
    </r>
  </si>
  <si>
    <t>Цена за единицу , принятая к размещению, руб. (минимальная)</t>
  </si>
  <si>
    <t>Коммерческое предложение №КИР00000504/1 от 13.02.2026 г.</t>
  </si>
  <si>
    <t>Коммерческое предложение  №25 от 18.02.2026 г.</t>
  </si>
  <si>
    <t>Коммерческое предложение б/н от 18.02.2026 г.</t>
  </si>
  <si>
    <t>пара</t>
  </si>
  <si>
    <t>Перчатки резинове размер S</t>
  </si>
  <si>
    <t>шт</t>
  </si>
  <si>
    <t>Респиратор</t>
  </si>
  <si>
    <t>Перчатки резинове размер M</t>
  </si>
  <si>
    <t>Перчатки резинове размер L</t>
  </si>
  <si>
    <t>Перчатки резинове размер XL</t>
  </si>
  <si>
    <t>Очки защитные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</si>
</sst>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8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6</xdr:row>
      <xdr:rowOff>419100</xdr:rowOff>
    </xdr:from>
    <xdr:to>
      <xdr:col>11</xdr:col>
      <xdr:colOff>1066800</xdr:colOff>
      <xdr:row>6</xdr:row>
      <xdr:rowOff>847725</xdr:rowOff>
    </xdr:to>
    <xdr:pic>
      <xdr:nvPicPr>
        <xdr:cNvPr id="5812" name="Picture 2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1150" y="1009650"/>
          <a:ext cx="990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6</xdr:row>
      <xdr:rowOff>695325</xdr:rowOff>
    </xdr:from>
    <xdr:to>
      <xdr:col>12</xdr:col>
      <xdr:colOff>1238250</xdr:colOff>
      <xdr:row>6</xdr:row>
      <xdr:rowOff>1076325</xdr:rowOff>
    </xdr:to>
    <xdr:pic>
      <xdr:nvPicPr>
        <xdr:cNvPr id="5813" name="Picture 2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0" y="1285875"/>
          <a:ext cx="1162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7</xdr:row>
      <xdr:rowOff>695325</xdr:rowOff>
    </xdr:from>
    <xdr:to>
      <xdr:col>12</xdr:col>
      <xdr:colOff>1238250</xdr:colOff>
      <xdr:row>7</xdr:row>
      <xdr:rowOff>1076325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7606" y="2981325"/>
          <a:ext cx="1162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13</xdr:row>
      <xdr:rowOff>0</xdr:rowOff>
    </xdr:from>
    <xdr:to>
      <xdr:col>12</xdr:col>
      <xdr:colOff>1238250</xdr:colOff>
      <xdr:row>13</xdr:row>
      <xdr:rowOff>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7606" y="2981325"/>
          <a:ext cx="1162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zoomScale="80" zoomScaleNormal="80" workbookViewId="0">
      <selection activeCell="L14" sqref="L14"/>
    </sheetView>
  </sheetViews>
  <sheetFormatPr defaultColWidth="18.5703125" defaultRowHeight="15" outlineLevelCol="1" x14ac:dyDescent="0.2"/>
  <cols>
    <col min="1" max="1" width="7.28515625" style="4" customWidth="1"/>
    <col min="2" max="2" width="50.28515625" style="3" customWidth="1"/>
    <col min="3" max="3" width="11.85546875" style="4" customWidth="1"/>
    <col min="4" max="4" width="7.7109375" style="4" customWidth="1"/>
    <col min="5" max="5" width="21.5703125" style="4" customWidth="1"/>
    <col min="6" max="6" width="20.140625" style="4" customWidth="1"/>
    <col min="7" max="7" width="19.5703125" style="4" customWidth="1"/>
    <col min="8" max="8" width="15.85546875" style="6" customWidth="1"/>
    <col min="9" max="9" width="14.85546875" style="4" customWidth="1"/>
    <col min="10" max="10" width="18.5703125" style="4" customWidth="1"/>
    <col min="11" max="11" width="22.5703125" style="4" customWidth="1"/>
    <col min="12" max="13" width="18.5703125" style="4" customWidth="1" outlineLevel="1"/>
    <col min="14" max="16384" width="18.5703125" style="4"/>
  </cols>
  <sheetData>
    <row r="1" spans="1:15" ht="30" customHeight="1" x14ac:dyDescent="0.2">
      <c r="A1" s="24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ht="30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ht="52.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5" ht="30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2"/>
      <c r="L4" s="11"/>
      <c r="M4" s="11"/>
    </row>
    <row r="5" spans="1:15" s="7" customFormat="1" ht="30" customHeight="1" x14ac:dyDescent="0.2">
      <c r="A5" s="28" t="s">
        <v>0</v>
      </c>
      <c r="B5" s="28" t="s">
        <v>12</v>
      </c>
      <c r="C5" s="28" t="s">
        <v>2</v>
      </c>
      <c r="D5" s="28" t="s">
        <v>3</v>
      </c>
      <c r="E5" s="29" t="s">
        <v>5</v>
      </c>
      <c r="F5" s="29"/>
      <c r="G5" s="29"/>
      <c r="H5" s="28" t="s">
        <v>10</v>
      </c>
      <c r="I5" s="30" t="s">
        <v>11</v>
      </c>
      <c r="J5" s="30" t="s">
        <v>14</v>
      </c>
      <c r="K5" s="31" t="s">
        <v>4</v>
      </c>
      <c r="L5" s="27" t="s">
        <v>1</v>
      </c>
      <c r="M5" s="27" t="s">
        <v>9</v>
      </c>
    </row>
    <row r="6" spans="1:15" s="7" customFormat="1" ht="30" customHeight="1" x14ac:dyDescent="0.2">
      <c r="A6" s="28"/>
      <c r="B6" s="28"/>
      <c r="C6" s="28"/>
      <c r="D6" s="28"/>
      <c r="E6" s="13" t="s">
        <v>6</v>
      </c>
      <c r="F6" s="13" t="s">
        <v>7</v>
      </c>
      <c r="G6" s="13" t="s">
        <v>8</v>
      </c>
      <c r="H6" s="28"/>
      <c r="I6" s="30"/>
      <c r="J6" s="30"/>
      <c r="K6" s="32"/>
      <c r="L6" s="27"/>
      <c r="M6" s="27"/>
    </row>
    <row r="7" spans="1:15" s="7" customFormat="1" ht="86.25" customHeight="1" x14ac:dyDescent="0.2">
      <c r="A7" s="28"/>
      <c r="B7" s="28"/>
      <c r="C7" s="28"/>
      <c r="D7" s="28"/>
      <c r="E7" s="19" t="s">
        <v>15</v>
      </c>
      <c r="F7" s="20" t="s">
        <v>16</v>
      </c>
      <c r="G7" s="20" t="s">
        <v>17</v>
      </c>
      <c r="H7" s="28"/>
      <c r="I7" s="30"/>
      <c r="J7" s="30"/>
      <c r="K7" s="33"/>
      <c r="L7" s="27"/>
      <c r="M7" s="27"/>
      <c r="N7" s="1"/>
    </row>
    <row r="8" spans="1:15" s="7" customFormat="1" ht="19.5" customHeight="1" x14ac:dyDescent="0.2">
      <c r="A8" s="14">
        <v>1</v>
      </c>
      <c r="B8" s="18" t="s">
        <v>19</v>
      </c>
      <c r="C8" s="14" t="s">
        <v>18</v>
      </c>
      <c r="D8" s="14">
        <v>2</v>
      </c>
      <c r="E8" s="17">
        <v>106.75</v>
      </c>
      <c r="F8" s="17">
        <v>114.23</v>
      </c>
      <c r="G8" s="17">
        <v>112.09</v>
      </c>
      <c r="H8" s="17">
        <v>106.75</v>
      </c>
      <c r="I8" s="15">
        <f t="shared" ref="I8:I13" si="0">(E8+G8)/2</f>
        <v>109.42</v>
      </c>
      <c r="J8" s="17">
        <v>106.75</v>
      </c>
      <c r="K8" s="15">
        <f t="shared" ref="K8:K13" si="1">D8*J8</f>
        <v>213.5</v>
      </c>
      <c r="L8" s="8">
        <f t="shared" ref="L8:L13" si="2">SQRT((POWER(E8-I8,2)+POWER(G8-I8,2))/(2-1))</f>
        <v>3.7759502115361663</v>
      </c>
      <c r="M8" s="8">
        <f t="shared" ref="M8:M13" si="3">L8/I8*100</f>
        <v>3.4508775466424475</v>
      </c>
      <c r="N8" s="1"/>
    </row>
    <row r="9" spans="1:15" s="7" customFormat="1" ht="21.75" customHeight="1" x14ac:dyDescent="0.2">
      <c r="A9" s="14">
        <v>2</v>
      </c>
      <c r="B9" s="18" t="s">
        <v>22</v>
      </c>
      <c r="C9" s="14" t="s">
        <v>18</v>
      </c>
      <c r="D9" s="14">
        <v>15</v>
      </c>
      <c r="E9" s="17">
        <v>106.75</v>
      </c>
      <c r="F9" s="17">
        <v>114.23</v>
      </c>
      <c r="G9" s="17">
        <v>112.09</v>
      </c>
      <c r="H9" s="17">
        <v>106.75</v>
      </c>
      <c r="I9" s="15">
        <f t="shared" si="0"/>
        <v>109.42</v>
      </c>
      <c r="J9" s="17">
        <v>106.75</v>
      </c>
      <c r="K9" s="15">
        <f t="shared" si="1"/>
        <v>1601.25</v>
      </c>
      <c r="L9" s="8">
        <f t="shared" si="2"/>
        <v>3.7759502115361663</v>
      </c>
      <c r="M9" s="8">
        <f t="shared" si="3"/>
        <v>3.4508775466424475</v>
      </c>
      <c r="N9" s="1"/>
    </row>
    <row r="10" spans="1:15" s="7" customFormat="1" ht="21.75" customHeight="1" x14ac:dyDescent="0.2">
      <c r="A10" s="14">
        <v>3</v>
      </c>
      <c r="B10" s="18" t="s">
        <v>23</v>
      </c>
      <c r="C10" s="14" t="s">
        <v>18</v>
      </c>
      <c r="D10" s="14">
        <v>7</v>
      </c>
      <c r="E10" s="17">
        <v>106.75</v>
      </c>
      <c r="F10" s="17">
        <v>114.23</v>
      </c>
      <c r="G10" s="17">
        <v>112.09</v>
      </c>
      <c r="H10" s="17">
        <v>106.75</v>
      </c>
      <c r="I10" s="15">
        <f t="shared" si="0"/>
        <v>109.42</v>
      </c>
      <c r="J10" s="17">
        <v>106.75</v>
      </c>
      <c r="K10" s="15">
        <f t="shared" si="1"/>
        <v>747.25</v>
      </c>
      <c r="L10" s="8">
        <f t="shared" si="2"/>
        <v>3.7759502115361663</v>
      </c>
      <c r="M10" s="8">
        <f t="shared" si="3"/>
        <v>3.4508775466424475</v>
      </c>
      <c r="N10" s="1"/>
    </row>
    <row r="11" spans="1:15" s="7" customFormat="1" ht="21.75" customHeight="1" x14ac:dyDescent="0.2">
      <c r="A11" s="14">
        <v>4</v>
      </c>
      <c r="B11" s="18" t="s">
        <v>24</v>
      </c>
      <c r="C11" s="14" t="s">
        <v>18</v>
      </c>
      <c r="D11" s="14">
        <v>4</v>
      </c>
      <c r="E11" s="17">
        <v>106.75</v>
      </c>
      <c r="F11" s="17">
        <v>114.23</v>
      </c>
      <c r="G11" s="17">
        <v>112.09</v>
      </c>
      <c r="H11" s="17">
        <v>106.75</v>
      </c>
      <c r="I11" s="15">
        <f t="shared" si="0"/>
        <v>109.42</v>
      </c>
      <c r="J11" s="17">
        <v>106.75</v>
      </c>
      <c r="K11" s="15">
        <f t="shared" si="1"/>
        <v>427</v>
      </c>
      <c r="L11" s="8">
        <f t="shared" si="2"/>
        <v>3.7759502115361663</v>
      </c>
      <c r="M11" s="8">
        <f t="shared" si="3"/>
        <v>3.4508775466424475</v>
      </c>
      <c r="N11" s="1"/>
    </row>
    <row r="12" spans="1:15" s="7" customFormat="1" ht="21.75" customHeight="1" x14ac:dyDescent="0.2">
      <c r="A12" s="14">
        <v>5</v>
      </c>
      <c r="B12" s="18" t="s">
        <v>21</v>
      </c>
      <c r="C12" s="14" t="s">
        <v>20</v>
      </c>
      <c r="D12" s="14">
        <v>26</v>
      </c>
      <c r="E12" s="17">
        <v>207.4</v>
      </c>
      <c r="F12" s="17">
        <v>221.92</v>
      </c>
      <c r="G12" s="17">
        <v>217.77</v>
      </c>
      <c r="H12" s="17">
        <v>207.4</v>
      </c>
      <c r="I12" s="15">
        <f t="shared" si="0"/>
        <v>212.58500000000001</v>
      </c>
      <c r="J12" s="17">
        <v>207.4</v>
      </c>
      <c r="K12" s="15">
        <f t="shared" si="1"/>
        <v>5392.4000000000005</v>
      </c>
      <c r="L12" s="8">
        <f t="shared" si="2"/>
        <v>7.3326973209045008</v>
      </c>
      <c r="M12" s="8">
        <f t="shared" si="3"/>
        <v>3.4493013716416963</v>
      </c>
      <c r="N12" s="1"/>
    </row>
    <row r="13" spans="1:15" s="7" customFormat="1" ht="21.75" customHeight="1" x14ac:dyDescent="0.2">
      <c r="A13" s="14">
        <v>6</v>
      </c>
      <c r="B13" s="18" t="s">
        <v>25</v>
      </c>
      <c r="C13" s="14" t="s">
        <v>20</v>
      </c>
      <c r="D13" s="14">
        <v>28</v>
      </c>
      <c r="E13" s="17">
        <v>530.09</v>
      </c>
      <c r="F13" s="17">
        <v>567.20000000000005</v>
      </c>
      <c r="G13" s="17">
        <v>556.59</v>
      </c>
      <c r="H13" s="17">
        <v>530.09</v>
      </c>
      <c r="I13" s="15">
        <f t="shared" si="0"/>
        <v>543.34</v>
      </c>
      <c r="J13" s="17">
        <v>530.09</v>
      </c>
      <c r="K13" s="15">
        <f t="shared" si="1"/>
        <v>14842.52</v>
      </c>
      <c r="L13" s="8">
        <f t="shared" si="2"/>
        <v>18.738329701443508</v>
      </c>
      <c r="M13" s="8">
        <f t="shared" si="3"/>
        <v>3.4487300219831978</v>
      </c>
      <c r="N13" s="1"/>
    </row>
    <row r="14" spans="1:15" ht="30" customHeight="1" x14ac:dyDescent="0.2">
      <c r="A14" s="21"/>
      <c r="B14" s="22"/>
      <c r="C14" s="22"/>
      <c r="D14" s="22"/>
      <c r="E14" s="22"/>
      <c r="F14" s="22"/>
      <c r="G14" s="22"/>
      <c r="H14" s="22"/>
      <c r="I14" s="22"/>
      <c r="J14" s="23"/>
      <c r="K14" s="16">
        <f>SUM(K8:K13)</f>
        <v>23223.920000000002</v>
      </c>
      <c r="L14" s="2"/>
      <c r="M14" s="2"/>
      <c r="N14" s="5"/>
      <c r="O14" s="9"/>
    </row>
    <row r="15" spans="1:15" x14ac:dyDescent="0.2">
      <c r="H15" s="4"/>
    </row>
    <row r="16" spans="1:15" x14ac:dyDescent="0.2">
      <c r="H16" s="4"/>
    </row>
    <row r="17" spans="8:8" x14ac:dyDescent="0.2">
      <c r="H17" s="4"/>
    </row>
    <row r="18" spans="8:8" x14ac:dyDescent="0.2">
      <c r="H18" s="4"/>
    </row>
    <row r="19" spans="8:8" x14ac:dyDescent="0.2">
      <c r="H19" s="4"/>
    </row>
    <row r="20" spans="8:8" x14ac:dyDescent="0.2">
      <c r="H20" s="4"/>
    </row>
    <row r="21" spans="8:8" x14ac:dyDescent="0.2">
      <c r="H21" s="4"/>
    </row>
    <row r="22" spans="8:8" x14ac:dyDescent="0.2">
      <c r="H22" s="4"/>
    </row>
    <row r="23" spans="8:8" x14ac:dyDescent="0.2">
      <c r="H23" s="4"/>
    </row>
    <row r="24" spans="8:8" x14ac:dyDescent="0.2">
      <c r="H24" s="4"/>
    </row>
    <row r="25" spans="8:8" x14ac:dyDescent="0.2">
      <c r="H25" s="4"/>
    </row>
    <row r="26" spans="8:8" x14ac:dyDescent="0.2">
      <c r="H26" s="4"/>
    </row>
    <row r="27" spans="8:8" x14ac:dyDescent="0.2">
      <c r="H27" s="4"/>
    </row>
    <row r="28" spans="8:8" x14ac:dyDescent="0.2">
      <c r="H28" s="4"/>
    </row>
    <row r="29" spans="8:8" x14ac:dyDescent="0.2">
      <c r="H29" s="4"/>
    </row>
    <row r="30" spans="8:8" x14ac:dyDescent="0.2">
      <c r="H30" s="4"/>
    </row>
    <row r="31" spans="8:8" x14ac:dyDescent="0.2">
      <c r="H31" s="4"/>
    </row>
    <row r="32" spans="8:8" x14ac:dyDescent="0.2">
      <c r="H32" s="4"/>
    </row>
    <row r="33" spans="8:8" x14ac:dyDescent="0.2">
      <c r="H33" s="4"/>
    </row>
    <row r="34" spans="8:8" x14ac:dyDescent="0.2">
      <c r="H34" s="4"/>
    </row>
    <row r="35" spans="8:8" x14ac:dyDescent="0.2">
      <c r="H35" s="4"/>
    </row>
    <row r="36" spans="8:8" x14ac:dyDescent="0.2">
      <c r="H36" s="4"/>
    </row>
    <row r="37" spans="8:8" x14ac:dyDescent="0.2">
      <c r="H37" s="4"/>
    </row>
    <row r="38" spans="8:8" x14ac:dyDescent="0.2">
      <c r="H38" s="4"/>
    </row>
    <row r="39" spans="8:8" x14ac:dyDescent="0.2">
      <c r="H39" s="4"/>
    </row>
    <row r="40" spans="8:8" x14ac:dyDescent="0.2">
      <c r="H40" s="4"/>
    </row>
    <row r="41" spans="8:8" x14ac:dyDescent="0.2">
      <c r="H41" s="4"/>
    </row>
    <row r="42" spans="8:8" x14ac:dyDescent="0.2">
      <c r="H42" s="4"/>
    </row>
    <row r="43" spans="8:8" x14ac:dyDescent="0.2">
      <c r="H43" s="4"/>
    </row>
    <row r="44" spans="8:8" x14ac:dyDescent="0.2">
      <c r="H44" s="4"/>
    </row>
    <row r="45" spans="8:8" x14ac:dyDescent="0.2">
      <c r="H45" s="4"/>
    </row>
    <row r="46" spans="8:8" x14ac:dyDescent="0.2">
      <c r="H46" s="4"/>
    </row>
  </sheetData>
  <mergeCells count="13">
    <mergeCell ref="A14:J14"/>
    <mergeCell ref="A1:M3"/>
    <mergeCell ref="L5:L7"/>
    <mergeCell ref="M5:M7"/>
    <mergeCell ref="A5:A7"/>
    <mergeCell ref="B5:B7"/>
    <mergeCell ref="C5:C7"/>
    <mergeCell ref="E5:G5"/>
    <mergeCell ref="I5:I7"/>
    <mergeCell ref="H5:H7"/>
    <mergeCell ref="D5:D7"/>
    <mergeCell ref="K5:K7"/>
    <mergeCell ref="J5:J7"/>
  </mergeCells>
  <printOptions horizontalCentered="1"/>
  <pageMargins left="0.39370078740157483" right="0" top="0.98425196850393704" bottom="0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OYKozlova</dc:creator>
  <cp:lastModifiedBy>614</cp:lastModifiedBy>
  <cp:lastPrinted>2022-07-29T07:06:39Z</cp:lastPrinted>
  <dcterms:created xsi:type="dcterms:W3CDTF">2014-02-17T12:37:32Z</dcterms:created>
  <dcterms:modified xsi:type="dcterms:W3CDTF">2026-05-15T12:34:49Z</dcterms:modified>
</cp:coreProperties>
</file>