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4240" windowHeight="12330"/>
  </bookViews>
  <sheets>
    <sheet name="Лист6  (2)" sheetId="9" r:id="rId1"/>
  </sheets>
  <definedNames>
    <definedName name="_xlnm.Print_Area" localSheetId="0">'Лист6  (2)'!$A$1:$M$9</definedName>
  </definedNames>
  <calcPr calcId="125725"/>
</workbook>
</file>

<file path=xl/calcChain.xml><?xml version="1.0" encoding="utf-8"?>
<calcChain xmlns="http://schemas.openxmlformats.org/spreadsheetml/2006/main">
  <c r="H5" i="9"/>
  <c r="I5" s="1"/>
  <c r="J5" s="1"/>
  <c r="K5"/>
  <c r="L5" s="1"/>
  <c r="M5" s="1"/>
  <c r="M6" l="1"/>
</calcChain>
</file>

<file path=xl/sharedStrings.xml><?xml version="1.0" encoding="utf-8"?>
<sst xmlns="http://schemas.openxmlformats.org/spreadsheetml/2006/main" count="19" uniqueCount="19">
  <si>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</si>
  <si>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</si>
  <si>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</si>
  <si>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</si>
  <si>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</si>
  <si>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</si>
  <si>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</si>
  <si>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</si>
  <si>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</si>
  <si>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</si>
  <si>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</si>
  <si>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</si>
  <si>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>Кол-во</t>
  </si>
  <si>
    <t xml:space="preserve">Предложение № 1 </t>
  </si>
  <si>
    <t>Предложение № 2</t>
  </si>
  <si>
    <t>Предложение № 3</t>
  </si>
  <si>
    <t>Начальная (максимальная) цена контракта рассчитана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в соответствии с частью 2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методом сопоставимых рыночных цен (анализа рынка)</t>
  </si>
  <si>
    <t>человек</t>
  </si>
  <si>
    <t>программа дополнительного профессионального образования (профессиональная переподготовка) "Специалист по противопожарной профилактике" 256 ак. ч.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</si>
</sst>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.0000000_р_._-;\-* #,##0.0000000_р_._-;_-* &quot;-&quot;??_р_._-;_-@_-"/>
  </numFmts>
  <fonts count="10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43" fontId="4" fillId="0" borderId="1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 shrinkToFit="1"/>
    </xf>
    <xf numFmtId="43" fontId="5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Fill="1" applyBorder="1"/>
    <xf numFmtId="0" fontId="5" fillId="0" borderId="0" xfId="0" applyFont="1" applyBorder="1" applyAlignment="1">
      <alignment wrapText="1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2" fontId="6" fillId="0" borderId="0" xfId="0" applyNumberFormat="1" applyFont="1" applyFill="1" applyBorder="1"/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3" xfId="0" applyFont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952500</xdr:rowOff>
    </xdr:from>
    <xdr:to>
      <xdr:col>8</xdr:col>
      <xdr:colOff>0</xdr:colOff>
      <xdr:row>2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2</xdr:row>
      <xdr:rowOff>1238250</xdr:rowOff>
    </xdr:from>
    <xdr:to>
      <xdr:col>8</xdr:col>
      <xdr:colOff>457200</xdr:colOff>
      <xdr:row>2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2</xdr:row>
      <xdr:rowOff>952500</xdr:rowOff>
    </xdr:from>
    <xdr:to>
      <xdr:col>8</xdr:col>
      <xdr:colOff>0</xdr:colOff>
      <xdr:row>2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2</xdr:row>
      <xdr:rowOff>1238250</xdr:rowOff>
    </xdr:from>
    <xdr:to>
      <xdr:col>8</xdr:col>
      <xdr:colOff>457200</xdr:colOff>
      <xdr:row>2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3</xdr:row>
      <xdr:rowOff>134471</xdr:rowOff>
    </xdr:from>
    <xdr:to>
      <xdr:col>8</xdr:col>
      <xdr:colOff>0</xdr:colOff>
      <xdr:row>3</xdr:row>
      <xdr:rowOff>461100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3</xdr:row>
      <xdr:rowOff>67235</xdr:rowOff>
    </xdr:from>
    <xdr:to>
      <xdr:col>8</xdr:col>
      <xdr:colOff>1078566</xdr:colOff>
      <xdr:row>3</xdr:row>
      <xdr:rowOff>505385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212912</xdr:colOff>
      <xdr:row>3</xdr:row>
      <xdr:rowOff>100853</xdr:rowOff>
    </xdr:from>
    <xdr:to>
      <xdr:col>9</xdr:col>
      <xdr:colOff>1146362</xdr:colOff>
      <xdr:row>3</xdr:row>
      <xdr:rowOff>453278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042712" y="227255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zoomScaleNormal="100" workbookViewId="0">
      <selection activeCell="A8" sqref="A8:G8"/>
    </sheetView>
  </sheetViews>
  <sheetFormatPr defaultRowHeight="15.7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4" width="13" style="3" customWidth="1"/>
    <col min="15" max="15" width="13.42578125" style="15" customWidth="1"/>
    <col min="16" max="16384" width="9.140625" style="3"/>
  </cols>
  <sheetData>
    <row r="1" spans="1:15" ht="69.7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28.5" customHeight="1">
      <c r="A2" s="32" t="s">
        <v>2</v>
      </c>
      <c r="B2" s="32" t="s">
        <v>0</v>
      </c>
      <c r="C2" s="32" t="s">
        <v>3</v>
      </c>
      <c r="D2" s="35" t="s">
        <v>12</v>
      </c>
      <c r="E2" s="38" t="s">
        <v>1</v>
      </c>
      <c r="F2" s="39"/>
      <c r="G2" s="40"/>
      <c r="H2" s="41" t="s">
        <v>6</v>
      </c>
      <c r="I2" s="41"/>
      <c r="J2" s="41"/>
      <c r="K2" s="42" t="s">
        <v>7</v>
      </c>
      <c r="L2" s="43"/>
      <c r="M2" s="44"/>
    </row>
    <row r="3" spans="1:15" ht="51" customHeight="1">
      <c r="A3" s="33"/>
      <c r="B3" s="33"/>
      <c r="C3" s="33"/>
      <c r="D3" s="36"/>
      <c r="E3" s="48" t="s">
        <v>13</v>
      </c>
      <c r="F3" s="48" t="s">
        <v>14</v>
      </c>
      <c r="G3" s="48" t="s">
        <v>15</v>
      </c>
      <c r="H3" s="14" t="s">
        <v>4</v>
      </c>
      <c r="I3" s="14" t="s">
        <v>5</v>
      </c>
      <c r="J3" s="17" t="s">
        <v>8</v>
      </c>
      <c r="K3" s="45" t="s">
        <v>9</v>
      </c>
      <c r="L3" s="47" t="s">
        <v>10</v>
      </c>
      <c r="M3" s="47" t="s">
        <v>11</v>
      </c>
    </row>
    <row r="4" spans="1:15" ht="33" customHeight="1">
      <c r="A4" s="34"/>
      <c r="B4" s="34"/>
      <c r="C4" s="34"/>
      <c r="D4" s="37"/>
      <c r="E4" s="49"/>
      <c r="F4" s="49"/>
      <c r="G4" s="49"/>
      <c r="H4" s="18"/>
      <c r="I4" s="18"/>
      <c r="J4" s="18"/>
      <c r="K4" s="46"/>
      <c r="L4" s="47"/>
      <c r="M4" s="47"/>
    </row>
    <row r="5" spans="1:15" ht="110.25" customHeight="1">
      <c r="A5" s="7">
        <v>1</v>
      </c>
      <c r="B5" s="53" t="s">
        <v>18</v>
      </c>
      <c r="C5" s="26" t="s">
        <v>17</v>
      </c>
      <c r="D5" s="27">
        <v>2</v>
      </c>
      <c r="E5" s="26">
        <v>10000</v>
      </c>
      <c r="F5" s="26">
        <v>14900</v>
      </c>
      <c r="G5" s="26">
        <v>12800</v>
      </c>
      <c r="H5" s="28">
        <f t="shared" ref="H5" si="0">AVERAGE(E5:G5)</f>
        <v>12566.666666666666</v>
      </c>
      <c r="I5" s="28">
        <f>SQRT(SUM(POWER(E5-H5,2),(POWER(F5-H5,2)),(POWER(G5-H5,2)))/(COLUMNS(E5:G5)-1))</f>
        <v>2458.319208998972</v>
      </c>
      <c r="J5" s="29">
        <f t="shared" ref="J5" si="1">I5/H5</f>
        <v>0.19562221822272988</v>
      </c>
      <c r="K5" s="8">
        <f t="shared" ref="K5" si="2">AVERAGE(E5:G5)</f>
        <v>12566.666666666666</v>
      </c>
      <c r="L5" s="9">
        <f t="shared" ref="L5" si="3">ROUND(K5,2)</f>
        <v>12566.67</v>
      </c>
      <c r="M5" s="10">
        <f>L5*D5</f>
        <v>25133.34</v>
      </c>
      <c r="N5" s="20"/>
      <c r="O5" s="20"/>
    </row>
    <row r="6" spans="1:15">
      <c r="A6" s="11"/>
      <c r="B6" s="50"/>
      <c r="C6" s="50"/>
      <c r="D6" s="50"/>
      <c r="E6" s="50"/>
      <c r="F6" s="50"/>
      <c r="G6" s="50"/>
      <c r="H6" s="50"/>
      <c r="I6" s="50"/>
      <c r="J6" s="50"/>
      <c r="K6" s="50"/>
      <c r="L6" s="12"/>
      <c r="M6" s="13">
        <f>SUM(M5:M5)</f>
        <v>25133.34</v>
      </c>
      <c r="O6" s="20"/>
    </row>
    <row r="7" spans="1:15" ht="6" customHeight="1">
      <c r="B7" s="22"/>
      <c r="C7" s="23"/>
      <c r="D7" s="24"/>
      <c r="E7" s="25"/>
      <c r="F7" s="25"/>
      <c r="G7" s="25"/>
    </row>
    <row r="8" spans="1:15" ht="24.75" customHeight="1">
      <c r="A8" s="51"/>
      <c r="B8" s="51"/>
      <c r="C8" s="51"/>
      <c r="D8" s="51"/>
      <c r="E8" s="51"/>
      <c r="F8" s="51"/>
      <c r="G8" s="51"/>
      <c r="I8" s="19"/>
      <c r="J8" s="19"/>
      <c r="M8" s="2"/>
      <c r="O8" s="21"/>
    </row>
    <row r="9" spans="1:15" ht="5.25" customHeight="1">
      <c r="G9" s="5"/>
    </row>
    <row r="10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52"/>
      <c r="B11" s="52"/>
      <c r="C11" s="52"/>
      <c r="D11" s="52"/>
      <c r="E11" s="30"/>
    </row>
  </sheetData>
  <mergeCells count="18">
    <mergeCell ref="B6:K6"/>
    <mergeCell ref="A8:G8"/>
    <mergeCell ref="A11:B11"/>
    <mergeCell ref="C11:D11"/>
    <mergeCell ref="A1:M1"/>
    <mergeCell ref="A2:A4"/>
    <mergeCell ref="B2:B4"/>
    <mergeCell ref="C2:C4"/>
    <mergeCell ref="D2:D4"/>
    <mergeCell ref="E2:G2"/>
    <mergeCell ref="H2:J2"/>
    <mergeCell ref="K2:M2"/>
    <mergeCell ref="K3:K4"/>
    <mergeCell ref="L3:L4"/>
    <mergeCell ref="M3:M4"/>
    <mergeCell ref="G3:G4"/>
    <mergeCell ref="F3:F4"/>
    <mergeCell ref="E3:E4"/>
  </mergeCells>
  <conditionalFormatting sqref="J2:J1048576">
    <cfRule type="cellIs" dxfId="1" priority="41" operator="greaterThan">
      <formula>0.33</formula>
    </cfRule>
  </conditionalFormatting>
  <conditionalFormatting sqref="J5">
    <cfRule type="expression" dxfId="0" priority="10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spb.pekshina</cp:lastModifiedBy>
  <cp:lastPrinted>2025-05-22T11:48:25Z</cp:lastPrinted>
  <dcterms:created xsi:type="dcterms:W3CDTF">2011-01-18T06:37:16Z</dcterms:created>
  <dcterms:modified xsi:type="dcterms:W3CDTF">2026-07-16T13:24:52Z</dcterms:modified>
</cp:coreProperties>
</file>