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7.202.10\сизо-2\ЭНЕРГЕТИК\НА ОТПРАВКУ 2025г\2026\июль\"/>
    </mc:Choice>
  </mc:AlternateContent>
  <xr:revisionPtr revIDLastSave="0" documentId="13_ncr:1_{DCFE15F7-5C2D-4496-A719-8573CAC065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 s="1"/>
  <c r="K8" i="1" s="1"/>
  <c r="L8" i="1" s="1"/>
  <c r="M8" i="1" s="1"/>
  <c r="N8" i="1" l="1"/>
  <c r="F14" i="1" s="1"/>
</calcChain>
</file>

<file path=xl/sharedStrings.xml><?xml version="1.0" encoding="utf-8"?>
<sst xmlns="http://schemas.openxmlformats.org/spreadsheetml/2006/main" count="42" uniqueCount="41">
  <si>
    <t>№ п.п.</t>
  </si>
  <si>
    <t>Единица измерения по ОКЕИ (условное обозначение)</t>
  </si>
  <si>
    <t>Цена, руб.</t>
  </si>
  <si>
    <t>Основные характеристики объекта закупки</t>
  </si>
  <si>
    <t>Код продукции по ОКПД</t>
  </si>
  <si>
    <t>Наименование товаров, работ, услуг (ТРУ)</t>
  </si>
  <si>
    <t>Коэффициент вариации (V)</t>
  </si>
  <si>
    <t>Кол-во значений цены за ед.изм. ТРУ (n)</t>
  </si>
  <si>
    <t>Средняя арифметическая величина цены единицы товара, работы, услуги (&lt;ц&gt;)</t>
  </si>
  <si>
    <t>V&gt;33% - неоднородная 
V&lt;33% - однородная</t>
  </si>
  <si>
    <t>Совокупность значений</t>
  </si>
  <si>
    <t>Количество (v)</t>
  </si>
  <si>
    <t xml:space="preserve">НМЦК рын. </t>
  </si>
  <si>
    <t>Среднее квадратичное отклонение (σ)</t>
  </si>
  <si>
    <t>Итого НМЦК, руб.</t>
  </si>
  <si>
    <t>Источники ценовой информации (ИЦИ)</t>
  </si>
  <si>
    <t>Реквизиты ИЦИ</t>
  </si>
  <si>
    <t>Цена за ед.изм., руб. (цi)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</si>
  <si>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</si>
  <si>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</si>
  <si>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</si>
  <si>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</si>
  <si>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</si>
  <si>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</si>
  <si>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</si>
  <si>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</si>
  <si>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</si>
  <si>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</si>
  <si>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</si>
  <si>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</si>
  <si>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</si>
  <si>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Приложение №1 Расчет начальной (максимальной) цены контракта (НМЦК) методом сопоставимых рыночных цен</t>
  </si>
  <si>
    <t>Обоснование начальной (максимальной) цены государственного контракта на поставку объекта закупки осуществлено с учетом требований ст. 22 Закона, а также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утвержденных приказом Минэкономразвития России от 02.10.2013 № 567, посредством применения метода сопоставимых рыночных цен (анализа рынка). Для определения начальной (максимальной) цены контракта использованы ответы на запросы о ценовой информации.</t>
  </si>
  <si>
    <t>Сотрудник контрактной службы</t>
  </si>
  <si>
    <t>услуга</t>
  </si>
  <si>
    <t>Шокк Г.Н.</t>
  </si>
  <si>
    <t xml:space="preserve">Наименование и характеристики оказываемых Услуг, указаны в техническом задании (Приложение №1).                      </t>
  </si>
  <si>
    <t xml:space="preserve">кабель ВВГнг (А)-LS4х5 </t>
  </si>
  <si>
    <t>вх от 20.07.2026г</t>
  </si>
  <si>
    <t>вх. от 20.07.2026</t>
  </si>
  <si>
    <t>27.32.13.111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</si>
</sst>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7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9"/>
      <name val="Arial Cyr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6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88">
    <xf numFmtId="0" fontId="0" fillId="0" borderId="0" xfId="0"/>
    <xf numFmtId="49" fontId="19" fillId="0" borderId="0" xfId="36" applyNumberFormat="1" applyFont="1" applyFill="1" applyBorder="1" applyAlignment="1">
      <alignment horizontal="center" vertical="center" wrapText="1"/>
    </xf>
    <xf numFmtId="49" fontId="22" fillId="0" borderId="0" xfId="36" applyNumberFormat="1" applyFont="1" applyFill="1" applyBorder="1" applyAlignment="1">
      <alignment horizontal="center" vertical="center" wrapText="1"/>
    </xf>
    <xf numFmtId="49" fontId="19" fillId="0" borderId="10" xfId="36" applyNumberFormat="1" applyFont="1" applyFill="1" applyBorder="1" applyAlignment="1">
      <alignment horizontal="center" vertical="center" wrapText="1"/>
    </xf>
    <xf numFmtId="49" fontId="22" fillId="0" borderId="11" xfId="36" applyNumberFormat="1" applyFont="1" applyFill="1" applyBorder="1" applyAlignment="1">
      <alignment horizontal="center" vertical="center" wrapText="1"/>
    </xf>
    <xf numFmtId="49" fontId="23" fillId="0" borderId="12" xfId="36" applyNumberFormat="1" applyFont="1" applyFill="1" applyBorder="1" applyAlignment="1">
      <alignment horizontal="center" vertical="center" wrapText="1"/>
    </xf>
    <xf numFmtId="49" fontId="23" fillId="0" borderId="13" xfId="36" applyNumberFormat="1" applyFont="1" applyFill="1" applyBorder="1" applyAlignment="1">
      <alignment horizontal="center" vertical="center" wrapText="1"/>
    </xf>
    <xf numFmtId="49" fontId="23" fillId="0" borderId="14" xfId="36" applyNumberFormat="1" applyFont="1" applyFill="1" applyBorder="1" applyAlignment="1">
      <alignment horizontal="center" vertical="center" wrapText="1"/>
    </xf>
    <xf numFmtId="49" fontId="23" fillId="0" borderId="15" xfId="36" applyNumberFormat="1" applyFont="1" applyFill="1" applyBorder="1" applyAlignment="1">
      <alignment horizontal="center" vertical="center" wrapText="1"/>
    </xf>
    <xf numFmtId="49" fontId="23" fillId="0" borderId="16" xfId="36" applyNumberFormat="1" applyFont="1" applyFill="1" applyBorder="1" applyAlignment="1">
      <alignment horizontal="center" vertical="center" wrapText="1"/>
    </xf>
    <xf numFmtId="49" fontId="22" fillId="0" borderId="17" xfId="36" applyNumberFormat="1" applyFont="1" applyFill="1" applyBorder="1" applyAlignment="1">
      <alignment horizontal="center" vertical="center" wrapText="1"/>
    </xf>
    <xf numFmtId="49" fontId="22" fillId="0" borderId="10" xfId="36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right" wrapText="1"/>
    </xf>
    <xf numFmtId="0" fontId="0" fillId="0" borderId="0" xfId="0" applyFont="1" applyFill="1" applyBorder="1" applyAlignment="1">
      <alignment horizontal="right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18" xfId="0" applyFont="1" applyFill="1" applyBorder="1"/>
    <xf numFmtId="0" fontId="21" fillId="0" borderId="19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 wrapText="1"/>
    </xf>
    <xf numFmtId="4" fontId="0" fillId="0" borderId="21" xfId="0" applyNumberFormat="1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 wrapText="1"/>
    </xf>
    <xf numFmtId="4" fontId="0" fillId="0" borderId="17" xfId="0" applyNumberFormat="1" applyFont="1" applyFill="1" applyBorder="1" applyAlignment="1">
      <alignment horizontal="center" vertical="center"/>
    </xf>
    <xf numFmtId="4" fontId="0" fillId="0" borderId="0" xfId="0" applyNumberFormat="1" applyFont="1" applyFill="1"/>
    <xf numFmtId="14" fontId="0" fillId="0" borderId="0" xfId="0" applyNumberFormat="1" applyFont="1" applyFill="1"/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31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/>
    </xf>
    <xf numFmtId="49" fontId="23" fillId="0" borderId="20" xfId="36" applyNumberFormat="1" applyFont="1" applyFill="1" applyBorder="1" applyAlignment="1">
      <alignment horizontal="center" vertical="center" wrapText="1"/>
    </xf>
    <xf numFmtId="49" fontId="23" fillId="0" borderId="22" xfId="36" applyNumberFormat="1" applyFont="1" applyFill="1" applyBorder="1" applyAlignment="1">
      <alignment horizontal="center" vertical="center" wrapText="1"/>
    </xf>
    <xf numFmtId="49" fontId="23" fillId="0" borderId="40" xfId="36" applyNumberFormat="1" applyFont="1" applyFill="1" applyBorder="1" applyAlignment="1">
      <alignment horizontal="center" vertical="center" wrapText="1"/>
    </xf>
    <xf numFmtId="49" fontId="23" fillId="0" borderId="35" xfId="36" applyNumberFormat="1" applyFont="1" applyFill="1" applyBorder="1" applyAlignment="1">
      <alignment horizontal="center" vertical="center" wrapText="1"/>
    </xf>
    <xf numFmtId="49" fontId="23" fillId="0" borderId="36" xfId="36" applyNumberFormat="1" applyFont="1" applyFill="1" applyBorder="1" applyAlignment="1">
      <alignment horizontal="center" vertical="center" wrapText="1"/>
    </xf>
    <xf numFmtId="49" fontId="22" fillId="0" borderId="27" xfId="36" applyNumberFormat="1" applyFont="1" applyFill="1" applyBorder="1" applyAlignment="1">
      <alignment horizontal="center" vertical="center" wrapText="1"/>
    </xf>
    <xf numFmtId="49" fontId="22" fillId="0" borderId="28" xfId="36" applyNumberFormat="1" applyFont="1" applyFill="1" applyBorder="1" applyAlignment="1">
      <alignment horizontal="center" vertical="center" wrapText="1"/>
    </xf>
    <xf numFmtId="49" fontId="23" fillId="0" borderId="18" xfId="36" applyNumberFormat="1" applyFont="1" applyFill="1" applyBorder="1" applyAlignment="1">
      <alignment horizontal="center" vertical="center" wrapText="1"/>
    </xf>
    <xf numFmtId="49" fontId="23" fillId="0" borderId="21" xfId="36" applyNumberFormat="1" applyFont="1" applyFill="1" applyBorder="1" applyAlignment="1">
      <alignment horizontal="center" vertical="center" wrapText="1"/>
    </xf>
    <xf numFmtId="49" fontId="23" fillId="0" borderId="17" xfId="36" applyNumberFormat="1" applyFont="1" applyFill="1" applyBorder="1" applyAlignment="1">
      <alignment horizontal="center" vertical="center" wrapText="1"/>
    </xf>
    <xf numFmtId="49" fontId="23" fillId="0" borderId="10" xfId="36" applyNumberFormat="1" applyFont="1" applyFill="1" applyBorder="1" applyAlignment="1">
      <alignment horizontal="center" vertical="center" wrapText="1"/>
    </xf>
    <xf numFmtId="49" fontId="22" fillId="0" borderId="17" xfId="36" applyNumberFormat="1" applyFont="1" applyFill="1" applyBorder="1" applyAlignment="1">
      <alignment horizontal="center" vertical="center" wrapText="1"/>
    </xf>
    <xf numFmtId="49" fontId="22" fillId="0" borderId="10" xfId="36" applyNumberFormat="1" applyFont="1" applyFill="1" applyBorder="1" applyAlignment="1">
      <alignment horizontal="center" vertical="center" wrapText="1"/>
    </xf>
    <xf numFmtId="49" fontId="22" fillId="0" borderId="25" xfId="36" applyNumberFormat="1" applyFont="1" applyFill="1" applyBorder="1" applyAlignment="1">
      <alignment horizontal="center" vertical="center" wrapText="1"/>
    </xf>
    <xf numFmtId="49" fontId="22" fillId="0" borderId="26" xfId="36" applyNumberFormat="1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4" fontId="0" fillId="0" borderId="27" xfId="0" applyNumberFormat="1" applyFont="1" applyFill="1" applyBorder="1" applyAlignment="1">
      <alignment horizontal="center" vertical="center"/>
    </xf>
    <xf numFmtId="4" fontId="0" fillId="0" borderId="13" xfId="0" applyNumberFormat="1" applyFont="1" applyFill="1" applyBorder="1" applyAlignment="1">
      <alignment horizontal="center" vertical="center"/>
    </xf>
    <xf numFmtId="4" fontId="0" fillId="0" borderId="28" xfId="0" applyNumberFormat="1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left" vertical="center" wrapText="1"/>
    </xf>
    <xf numFmtId="0" fontId="0" fillId="0" borderId="17" xfId="0" applyFont="1" applyFill="1" applyBorder="1" applyAlignment="1">
      <alignment horizontal="left" vertical="center" wrapText="1"/>
    </xf>
    <xf numFmtId="4" fontId="25" fillId="0" borderId="23" xfId="0" applyNumberFormat="1" applyFont="1" applyFill="1" applyBorder="1" applyAlignment="1">
      <alignment horizontal="right" vertical="center"/>
    </xf>
    <xf numFmtId="0" fontId="25" fillId="0" borderId="24" xfId="0" applyFont="1" applyFill="1" applyBorder="1" applyAlignment="1">
      <alignment horizontal="right" vertical="center"/>
    </xf>
    <xf numFmtId="0" fontId="25" fillId="0" borderId="30" xfId="0" applyFont="1" applyFill="1" applyBorder="1" applyAlignment="1">
      <alignment horizontal="right" vertical="center"/>
    </xf>
    <xf numFmtId="4" fontId="0" fillId="0" borderId="32" xfId="0" applyNumberFormat="1" applyFont="1" applyFill="1" applyBorder="1" applyAlignment="1" applyProtection="1">
      <alignment horizontal="center" vertical="center" wrapText="1"/>
      <protection hidden="1"/>
    </xf>
    <xf numFmtId="4" fontId="0" fillId="0" borderId="13" xfId="0" applyNumberFormat="1" applyFont="1" applyFill="1" applyBorder="1" applyAlignment="1" applyProtection="1">
      <alignment horizontal="center" vertical="center" wrapText="1"/>
      <protection hidden="1"/>
    </xf>
    <xf numFmtId="4" fontId="0" fillId="0" borderId="33" xfId="0" applyNumberFormat="1" applyFont="1" applyFill="1" applyBorder="1" applyAlignment="1" applyProtection="1">
      <alignment horizontal="center" vertical="center" wrapText="1"/>
      <protection hidden="1"/>
    </xf>
    <xf numFmtId="10" fontId="0" fillId="0" borderId="21" xfId="0" applyNumberFormat="1" applyFont="1" applyFill="1" applyBorder="1" applyAlignment="1" applyProtection="1">
      <alignment horizontal="center" vertical="center" wrapText="1"/>
      <protection hidden="1"/>
    </xf>
    <xf numFmtId="10" fontId="0" fillId="0" borderId="17" xfId="0" applyNumberFormat="1" applyFont="1" applyFill="1" applyBorder="1" applyAlignment="1" applyProtection="1">
      <alignment horizontal="center" vertical="center" wrapText="1"/>
      <protection hidden="1"/>
    </xf>
    <xf numFmtId="10" fontId="0" fillId="0" borderId="3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21" xfId="0" applyFont="1" applyFill="1" applyBorder="1" applyAlignment="1" applyProtection="1">
      <alignment horizontal="center" vertical="center" wrapText="1"/>
      <protection hidden="1"/>
    </xf>
    <xf numFmtId="0" fontId="0" fillId="0" borderId="17" xfId="0" applyFont="1" applyFill="1" applyBorder="1" applyAlignment="1" applyProtection="1">
      <alignment horizontal="center" vertical="center" wrapText="1"/>
      <protection hidden="1"/>
    </xf>
    <xf numFmtId="0" fontId="0" fillId="0" borderId="34" xfId="0" applyFont="1" applyFill="1" applyBorder="1" applyAlignment="1" applyProtection="1">
      <alignment horizontal="center" vertical="center" wrapText="1"/>
      <protection hidden="1"/>
    </xf>
    <xf numFmtId="4" fontId="24" fillId="0" borderId="35" xfId="0" applyNumberFormat="1" applyFont="1" applyFill="1" applyBorder="1" applyAlignment="1" applyProtection="1">
      <alignment horizontal="center" vertical="center"/>
      <protection hidden="1"/>
    </xf>
    <xf numFmtId="4" fontId="24" fillId="0" borderId="36" xfId="0" applyNumberFormat="1" applyFont="1" applyFill="1" applyBorder="1" applyAlignment="1" applyProtection="1">
      <alignment horizontal="center" vertical="center"/>
      <protection hidden="1"/>
    </xf>
    <xf numFmtId="4" fontId="24" fillId="0" borderId="37" xfId="0" applyNumberFormat="1" applyFont="1" applyFill="1" applyBorder="1" applyAlignment="1" applyProtection="1">
      <alignment horizontal="center" vertical="center"/>
      <protection hidden="1"/>
    </xf>
    <xf numFmtId="164" fontId="0" fillId="0" borderId="32" xfId="0" applyNumberFormat="1" applyFont="1" applyFill="1" applyBorder="1" applyAlignment="1" applyProtection="1">
      <alignment horizontal="center" vertical="center" wrapText="1"/>
      <protection hidden="1"/>
    </xf>
    <xf numFmtId="164" fontId="0" fillId="0" borderId="13" xfId="0" applyNumberFormat="1" applyFont="1" applyFill="1" applyBorder="1" applyAlignment="1" applyProtection="1">
      <alignment horizontal="center" vertical="center" wrapText="1"/>
      <protection hidden="1"/>
    </xf>
    <xf numFmtId="164" fontId="0" fillId="0" borderId="3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2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7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3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25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28" xfId="0" applyFont="1" applyFill="1" applyBorder="1" applyAlignment="1">
      <alignment horizontal="center" vertical="center" wrapText="1"/>
    </xf>
    <xf numFmtId="0" fontId="26" fillId="0" borderId="38" xfId="0" applyFont="1" applyFill="1" applyBorder="1" applyAlignment="1">
      <alignment horizontal="left" vertical="center" wrapText="1"/>
    </xf>
    <xf numFmtId="0" fontId="26" fillId="0" borderId="22" xfId="0" applyFont="1" applyFill="1" applyBorder="1" applyAlignment="1">
      <alignment horizontal="left" vertical="center" wrapText="1"/>
    </xf>
    <xf numFmtId="0" fontId="0" fillId="0" borderId="39" xfId="0" applyFont="1" applyFill="1" applyBorder="1" applyAlignment="1">
      <alignment horizontal="center" vertical="center"/>
    </xf>
    <xf numFmtId="0" fontId="0" fillId="0" borderId="36" xfId="0" applyFont="1" applyFill="1" applyBorder="1" applyAlignment="1">
      <alignment horizontal="center" vertical="center"/>
    </xf>
  </cellXfs>
  <cellStyles count="43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Лист1" xfId="36" xr:uid="{00000000-0005-0000-0000-000024000000}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142875</xdr:colOff>
      <xdr:row>5</xdr:row>
      <xdr:rowOff>0</xdr:rowOff>
    </xdr:from>
    <xdr:to>
      <xdr:col>10</xdr:col>
      <xdr:colOff>1466850</xdr:colOff>
      <xdr:row>5</xdr:row>
      <xdr:rowOff>419100</xdr:rowOff>
    </xdr:to>
    <xdr:pic>
      <xdr:nvPicPr>
        <xdr:cNvPr id="1046" name="Рисунок 1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0182225" y="2009775"/>
          <a:ext cx="13239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142875</xdr:colOff>
      <xdr:row>4</xdr:row>
      <xdr:rowOff>962025</xdr:rowOff>
    </xdr:from>
    <xdr:to>
      <xdr:col>11</xdr:col>
      <xdr:colOff>1409700</xdr:colOff>
      <xdr:row>5</xdr:row>
      <xdr:rowOff>419100</xdr:rowOff>
    </xdr:to>
    <xdr:pic>
      <xdr:nvPicPr>
        <xdr:cNvPr id="1047" name="Рисунок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1696700" y="2009775"/>
          <a:ext cx="12668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5</xdr:row>
          <xdr:rowOff>0</xdr:rowOff>
        </xdr:from>
        <xdr:to>
          <xdr:col>13</xdr:col>
          <xdr:colOff>1352550</xdr:colOff>
          <xdr:row>5</xdr:row>
          <xdr:rowOff>400050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7"/>
  <sheetViews>
    <sheetView tabSelected="1" view="pageBreakPreview" zoomScale="70" zoomScaleNormal="70" zoomScaleSheetLayoutView="70" workbookViewId="0">
      <selection activeCell="H9" sqref="H9"/>
    </sheetView>
  </sheetViews>
  <sheetFormatPr defaultColWidth="9.140625" defaultRowHeight="12.75" x14ac:dyDescent="0.2"/>
  <cols>
    <col min="1" max="1" width="19" style="14" customWidth="1"/>
    <col min="2" max="2" width="32.85546875" style="14" customWidth="1"/>
    <col min="3" max="3" width="12.85546875" style="14" customWidth="1"/>
    <col min="4" max="4" width="12.7109375" style="14" customWidth="1"/>
    <col min="5" max="5" width="11.28515625" style="14" customWidth="1"/>
    <col min="6" max="6" width="5.140625" style="14" customWidth="1"/>
    <col min="7" max="7" width="20.28515625" style="14" customWidth="1"/>
    <col min="8" max="8" width="11.28515625" style="14" customWidth="1"/>
    <col min="9" max="9" width="14.28515625" style="14" customWidth="1"/>
    <col min="10" max="10" width="10.85546875" style="14" customWidth="1"/>
    <col min="11" max="11" width="22.7109375" style="14" customWidth="1"/>
    <col min="12" max="12" width="22" style="14" customWidth="1"/>
    <col min="13" max="13" width="16.7109375" style="14" customWidth="1"/>
    <col min="14" max="14" width="22.5703125" style="14" customWidth="1"/>
    <col min="15" max="15" width="2" style="13" customWidth="1"/>
    <col min="16" max="16" width="3.7109375" style="14" customWidth="1"/>
    <col min="17" max="17" width="5.85546875" style="14" customWidth="1"/>
    <col min="18" max="18" width="21.85546875" style="14" customWidth="1"/>
    <col min="19" max="19" width="16.85546875" style="14" customWidth="1"/>
    <col min="20" max="20" width="14.85546875" style="13" customWidth="1"/>
    <col min="21" max="16384" width="9.140625" style="14"/>
  </cols>
  <sheetData>
    <row r="1" spans="1:20" ht="25.5" customHeight="1" x14ac:dyDescent="0.2">
      <c r="A1" s="32" t="s">
        <v>31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12"/>
      <c r="P1" s="12"/>
      <c r="Q1" s="12"/>
      <c r="R1" s="12"/>
      <c r="S1" s="12"/>
    </row>
    <row r="2" spans="1:20" ht="9.75" customHeight="1" x14ac:dyDescent="0.2"/>
    <row r="3" spans="1:20" ht="5.25" customHeight="1" thickBot="1" x14ac:dyDescent="0.25">
      <c r="R3" s="15"/>
      <c r="S3" s="15"/>
      <c r="T3" s="16"/>
    </row>
    <row r="4" spans="1:20" ht="72.599999999999994" customHeight="1" x14ac:dyDescent="0.2">
      <c r="A4" s="33" t="s">
        <v>5</v>
      </c>
      <c r="B4" s="41" t="s">
        <v>3</v>
      </c>
      <c r="C4" s="41" t="s">
        <v>4</v>
      </c>
      <c r="D4" s="41" t="s">
        <v>1</v>
      </c>
      <c r="E4" s="36" t="s">
        <v>11</v>
      </c>
      <c r="F4" s="33" t="s">
        <v>15</v>
      </c>
      <c r="G4" s="41"/>
      <c r="H4" s="41"/>
      <c r="I4" s="41" t="s">
        <v>2</v>
      </c>
      <c r="J4" s="41"/>
      <c r="K4" s="41"/>
      <c r="L4" s="41"/>
      <c r="M4" s="41"/>
      <c r="N4" s="36" t="s">
        <v>12</v>
      </c>
      <c r="O4" s="2"/>
      <c r="P4" s="1"/>
      <c r="T4" s="17"/>
    </row>
    <row r="5" spans="1:20" ht="46.15" customHeight="1" x14ac:dyDescent="0.2">
      <c r="A5" s="34"/>
      <c r="B5" s="42"/>
      <c r="C5" s="42"/>
      <c r="D5" s="42"/>
      <c r="E5" s="37"/>
      <c r="F5" s="46" t="s">
        <v>0</v>
      </c>
      <c r="G5" s="38" t="s">
        <v>16</v>
      </c>
      <c r="H5" s="38" t="s">
        <v>17</v>
      </c>
      <c r="I5" s="44" t="s">
        <v>8</v>
      </c>
      <c r="J5" s="44" t="s">
        <v>7</v>
      </c>
      <c r="K5" s="4" t="s">
        <v>13</v>
      </c>
      <c r="L5" s="10" t="s">
        <v>6</v>
      </c>
      <c r="M5" s="10" t="s">
        <v>10</v>
      </c>
      <c r="N5" s="37"/>
      <c r="O5" s="2"/>
      <c r="P5" s="1"/>
      <c r="T5" s="17"/>
    </row>
    <row r="6" spans="1:20" ht="35.450000000000003" customHeight="1" thickBot="1" x14ac:dyDescent="0.25">
      <c r="A6" s="35"/>
      <c r="B6" s="43"/>
      <c r="C6" s="43"/>
      <c r="D6" s="43"/>
      <c r="E6" s="40"/>
      <c r="F6" s="47"/>
      <c r="G6" s="39"/>
      <c r="H6" s="39"/>
      <c r="I6" s="45"/>
      <c r="J6" s="45"/>
      <c r="K6" s="11"/>
      <c r="L6" s="11"/>
      <c r="M6" s="3" t="s">
        <v>9</v>
      </c>
      <c r="N6" s="18"/>
      <c r="P6" s="1"/>
      <c r="T6" s="17"/>
    </row>
    <row r="7" spans="1:20" ht="12" customHeight="1" thickBot="1" x14ac:dyDescent="0.25">
      <c r="A7" s="7" t="s">
        <v>18</v>
      </c>
      <c r="B7" s="8" t="s">
        <v>19</v>
      </c>
      <c r="C7" s="8" t="s">
        <v>20</v>
      </c>
      <c r="D7" s="8" t="s">
        <v>21</v>
      </c>
      <c r="E7" s="9" t="s">
        <v>22</v>
      </c>
      <c r="F7" s="5" t="s">
        <v>23</v>
      </c>
      <c r="G7" s="6" t="s">
        <v>24</v>
      </c>
      <c r="H7" s="6" t="s">
        <v>25</v>
      </c>
      <c r="I7" s="6" t="s">
        <v>26</v>
      </c>
      <c r="J7" s="6" t="s">
        <v>27</v>
      </c>
      <c r="K7" s="6" t="s">
        <v>28</v>
      </c>
      <c r="L7" s="6" t="s">
        <v>29</v>
      </c>
      <c r="M7" s="6" t="s">
        <v>30</v>
      </c>
      <c r="N7" s="19">
        <v>15</v>
      </c>
      <c r="P7" s="1"/>
      <c r="T7" s="17"/>
    </row>
    <row r="8" spans="1:20" ht="40.5" customHeight="1" x14ac:dyDescent="0.2">
      <c r="A8" s="84" t="s">
        <v>37</v>
      </c>
      <c r="B8" s="55" t="s">
        <v>36</v>
      </c>
      <c r="C8" s="55" t="s">
        <v>40</v>
      </c>
      <c r="D8" s="30" t="s">
        <v>34</v>
      </c>
      <c r="E8" s="86">
        <v>1</v>
      </c>
      <c r="F8" s="20">
        <v>1</v>
      </c>
      <c r="G8" s="21" t="s">
        <v>38</v>
      </c>
      <c r="H8" s="22">
        <v>452</v>
      </c>
      <c r="I8" s="72">
        <f>(H8+H9+H10)/J8</f>
        <v>393.33333333333331</v>
      </c>
      <c r="J8" s="75">
        <f>COUNT(H8:H13)</f>
        <v>3</v>
      </c>
      <c r="K8" s="60">
        <f>SQRT((POWER(H8-I8,2)+POWER(H9-I8,2)+POWER(H10-I8,2)+IF(H11=0,0,POWER(H11-I8,2))+IF(H12=0,0,((H12-I8)^2))+IF(H13=0,0,((H13-I8)^2)))/(J8-1))</f>
        <v>52.700411130591128</v>
      </c>
      <c r="L8" s="63">
        <f>K8/I8</f>
        <v>0.13398409609472323</v>
      </c>
      <c r="M8" s="66" t="str">
        <f>IF(L8&gt;33%,"неоднородная","однородная")</f>
        <v>однородная</v>
      </c>
      <c r="N8" s="69">
        <f>(E8/J8)*SUM(H8:H13)</f>
        <v>393.33333333333331</v>
      </c>
      <c r="P8" s="13"/>
    </row>
    <row r="9" spans="1:20" ht="49.5" customHeight="1" x14ac:dyDescent="0.2">
      <c r="A9" s="85"/>
      <c r="B9" s="56"/>
      <c r="C9" s="56"/>
      <c r="D9" s="31"/>
      <c r="E9" s="87"/>
      <c r="F9" s="23">
        <v>2</v>
      </c>
      <c r="G9" s="24" t="s">
        <v>39</v>
      </c>
      <c r="H9" s="25">
        <v>378</v>
      </c>
      <c r="I9" s="73"/>
      <c r="J9" s="76"/>
      <c r="K9" s="61"/>
      <c r="L9" s="64"/>
      <c r="M9" s="67"/>
      <c r="N9" s="70"/>
      <c r="P9" s="13"/>
    </row>
    <row r="10" spans="1:20" ht="38.25" customHeight="1" x14ac:dyDescent="0.2">
      <c r="A10" s="85"/>
      <c r="B10" s="56"/>
      <c r="C10" s="56"/>
      <c r="D10" s="31"/>
      <c r="E10" s="87"/>
      <c r="F10" s="78">
        <v>3</v>
      </c>
      <c r="G10" s="81" t="s">
        <v>39</v>
      </c>
      <c r="H10" s="49">
        <v>350</v>
      </c>
      <c r="I10" s="73"/>
      <c r="J10" s="76"/>
      <c r="K10" s="61"/>
      <c r="L10" s="64"/>
      <c r="M10" s="67"/>
      <c r="N10" s="70"/>
      <c r="P10" s="13"/>
    </row>
    <row r="11" spans="1:20" ht="13.5" customHeight="1" thickBot="1" x14ac:dyDescent="0.25">
      <c r="A11" s="85"/>
      <c r="B11" s="56"/>
      <c r="C11" s="56"/>
      <c r="D11" s="31"/>
      <c r="E11" s="87"/>
      <c r="F11" s="79"/>
      <c r="G11" s="82"/>
      <c r="H11" s="50"/>
      <c r="I11" s="73"/>
      <c r="J11" s="76"/>
      <c r="K11" s="61"/>
      <c r="L11" s="64"/>
      <c r="M11" s="67"/>
      <c r="N11" s="70"/>
      <c r="P11" s="13"/>
      <c r="R11" s="26"/>
    </row>
    <row r="12" spans="1:20" ht="49.5" hidden="1" customHeight="1" thickBot="1" x14ac:dyDescent="0.25">
      <c r="A12" s="85"/>
      <c r="B12" s="56"/>
      <c r="C12" s="56"/>
      <c r="D12" s="31"/>
      <c r="E12" s="87"/>
      <c r="F12" s="79"/>
      <c r="G12" s="82"/>
      <c r="H12" s="50"/>
      <c r="I12" s="73"/>
      <c r="J12" s="76"/>
      <c r="K12" s="61"/>
      <c r="L12" s="64"/>
      <c r="M12" s="67"/>
      <c r="N12" s="70"/>
      <c r="P12" s="13"/>
    </row>
    <row r="13" spans="1:20" ht="49.5" hidden="1" customHeight="1" thickBot="1" x14ac:dyDescent="0.25">
      <c r="A13" s="85"/>
      <c r="B13" s="56"/>
      <c r="C13" s="56"/>
      <c r="D13" s="31"/>
      <c r="E13" s="87"/>
      <c r="F13" s="80"/>
      <c r="G13" s="83"/>
      <c r="H13" s="51"/>
      <c r="I13" s="74"/>
      <c r="J13" s="77"/>
      <c r="K13" s="62"/>
      <c r="L13" s="65"/>
      <c r="M13" s="68"/>
      <c r="N13" s="71"/>
      <c r="P13" s="13"/>
    </row>
    <row r="14" spans="1:20" ht="36" customHeight="1" thickBot="1" x14ac:dyDescent="0.25">
      <c r="A14" s="52" t="s">
        <v>14</v>
      </c>
      <c r="B14" s="53"/>
      <c r="C14" s="53"/>
      <c r="D14" s="53"/>
      <c r="E14" s="54"/>
      <c r="F14" s="57">
        <f>SUM(N8:N13)</f>
        <v>393.33333333333331</v>
      </c>
      <c r="G14" s="58"/>
      <c r="H14" s="58"/>
      <c r="I14" s="58"/>
      <c r="J14" s="58"/>
      <c r="K14" s="58"/>
      <c r="L14" s="58"/>
      <c r="M14" s="58"/>
      <c r="N14" s="59"/>
    </row>
    <row r="15" spans="1:20" ht="111.75" customHeight="1" x14ac:dyDescent="0.2">
      <c r="A15" s="28"/>
      <c r="B15" s="48" t="s">
        <v>32</v>
      </c>
      <c r="C15" s="48"/>
      <c r="D15" s="48"/>
      <c r="E15" s="48"/>
      <c r="F15" s="48"/>
      <c r="G15" s="48"/>
      <c r="H15" s="48"/>
      <c r="I15" s="48"/>
      <c r="J15" s="48"/>
      <c r="K15" s="48"/>
      <c r="L15" s="29"/>
      <c r="M15" s="29"/>
      <c r="N15" s="29"/>
    </row>
    <row r="16" spans="1:20" x14ac:dyDescent="0.2">
      <c r="A16" s="14" t="s">
        <v>33</v>
      </c>
      <c r="H16" s="14" t="s">
        <v>35</v>
      </c>
    </row>
    <row r="17" spans="1:1" x14ac:dyDescent="0.2">
      <c r="A17" s="27">
        <v>46223</v>
      </c>
    </row>
  </sheetData>
  <sheetProtection formatCells="0" insertRows="0"/>
  <mergeCells count="31">
    <mergeCell ref="B15:K15"/>
    <mergeCell ref="H10:H13"/>
    <mergeCell ref="A14:E14"/>
    <mergeCell ref="C8:C13"/>
    <mergeCell ref="B8:B13"/>
    <mergeCell ref="F14:N14"/>
    <mergeCell ref="K8:K13"/>
    <mergeCell ref="L8:L13"/>
    <mergeCell ref="M8:M13"/>
    <mergeCell ref="N8:N13"/>
    <mergeCell ref="I8:I13"/>
    <mergeCell ref="J8:J13"/>
    <mergeCell ref="F10:F13"/>
    <mergeCell ref="G10:G13"/>
    <mergeCell ref="A8:A13"/>
    <mergeCell ref="E8:E13"/>
    <mergeCell ref="D8:D13"/>
    <mergeCell ref="A1:N1"/>
    <mergeCell ref="A4:A6"/>
    <mergeCell ref="N4:N5"/>
    <mergeCell ref="H5:H6"/>
    <mergeCell ref="E4:E6"/>
    <mergeCell ref="C4:C6"/>
    <mergeCell ref="D4:D6"/>
    <mergeCell ref="B4:B6"/>
    <mergeCell ref="G5:G6"/>
    <mergeCell ref="I4:M4"/>
    <mergeCell ref="J5:J6"/>
    <mergeCell ref="F4:H4"/>
    <mergeCell ref="F5:F6"/>
    <mergeCell ref="I5:I6"/>
  </mergeCells>
  <phoneticPr fontId="20" type="noConversion"/>
  <printOptions horizontalCentered="1"/>
  <pageMargins left="0.39370078740157483" right="0.39370078740157483" top="1.1811023622047245" bottom="0.35433070866141736" header="0.15748031496062992" footer="0.23622047244094491"/>
  <pageSetup paperSize="9" scale="60" orientation="landscape" horizontalDpi="4294967294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45" r:id="rId4">
          <objectPr defaultSize="0" autoPict="0" r:id="rId5">
            <anchor moveWithCells="1" sizeWithCells="1">
              <from>
                <xdr:col>13</xdr:col>
                <xdr:colOff>0</xdr:colOff>
                <xdr:row>5</xdr:row>
                <xdr:rowOff>0</xdr:rowOff>
              </from>
              <to>
                <xdr:col>13</xdr:col>
                <xdr:colOff>1352550</xdr:colOff>
                <xdr:row>5</xdr:row>
                <xdr:rowOff>400050</xdr:rowOff>
              </to>
            </anchor>
          </objectPr>
        </oleObject>
      </mc:Choice>
      <mc:Fallback>
        <oleObject progId="Equation.3" shapeId="104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A40"/>
  <sheetViews>
    <sheetView topLeftCell="A7" workbookViewId="0">
      <selection activeCell="O23" sqref="O23"/>
    </sheetView>
  </sheetViews>
  <sheetFormatPr defaultRowHeight="12.75" x14ac:dyDescent="0.2"/>
  <sheetData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16" ht="13.5" customHeight="1" x14ac:dyDescent="0.2"/>
    <row r="28" ht="12.75" customHeight="1" x14ac:dyDescent="0.2"/>
    <row r="40" ht="12.75" customHeight="1" x14ac:dyDescent="0.2"/>
  </sheetData>
  <phoneticPr fontId="2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TilK</cp:lastModifiedBy>
  <cp:lastPrinted>2025-11-27T03:55:05Z</cp:lastPrinted>
  <dcterms:created xsi:type="dcterms:W3CDTF">2009-02-06T02:40:54Z</dcterms:created>
  <dcterms:modified xsi:type="dcterms:W3CDTF">2026-07-20T03:33:19Z</dcterms:modified>
</cp:coreProperties>
</file>