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44-ФЗ\№ 44-44ЕАТ_26 (инстр для ремонта и отделки_Стозий)\"/>
    </mc:Choice>
  </mc:AlternateContent>
  <bookViews>
    <workbookView xWindow="0" yWindow="0" windowWidth="19200" windowHeight="1071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H14" i="1"/>
  <c r="G14" i="1"/>
  <c r="I13" i="1" l="1"/>
  <c r="J13" i="1" s="1"/>
  <c r="K13" i="1" s="1"/>
  <c r="I9" i="1" l="1"/>
  <c r="J9" i="1" s="1"/>
  <c r="K9" i="1" s="1"/>
  <c r="I10" i="1"/>
  <c r="J10" i="1" s="1"/>
  <c r="K10" i="1" s="1"/>
  <c r="I11" i="1"/>
  <c r="J11" i="1" s="1"/>
  <c r="K11" i="1" s="1"/>
  <c r="I12" i="1"/>
  <c r="J12" i="1" s="1"/>
  <c r="K12" i="1" s="1"/>
  <c r="D16" i="1"/>
  <c r="I8" i="1" l="1"/>
  <c r="J8" i="1" l="1"/>
  <c r="K8" i="1" s="1"/>
</calcChain>
</file>

<file path=xl/sharedStrings.xml><?xml version="1.0" encoding="utf-8"?>
<sst xmlns="http://schemas.openxmlformats.org/spreadsheetml/2006/main" count="37" uniqueCount="30">
  <si>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</si>
  <si>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</si>
  <si>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</si>
  <si>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</si>
  <si>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</si>
  <si>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</si>
  <si>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товара (работы, услуги)</t>
  </si>
  <si>
    <t>Оценка однородности совокупности значений выявленных цен, используемых в расчете Н(М)ЦК</t>
  </si>
  <si>
    <t>Компл</t>
  </si>
  <si>
    <t>шт</t>
  </si>
  <si>
    <t>Начальник ОЗ             _____________________          Жук Ю.А.</t>
  </si>
  <si>
    <t>ОКПД2</t>
  </si>
  <si>
    <t>Расчет на основе представленных сведений составила</t>
  </si>
  <si>
    <t>Обоснование начальной (максимальной) цены контракта (далее: Н(М)ЦК)</t>
  </si>
  <si>
    <t xml:space="preserve">Поставщик №1                        </t>
  </si>
  <si>
    <t xml:space="preserve">Поставщик №2                         </t>
  </si>
  <si>
    <t xml:space="preserve">Поставщик №3                  </t>
  </si>
  <si>
    <t>В соответствии с принципом эффективности использования средств, Заказчик принял решение об утверждении НМЦК на основе минимального ценового предложения потенциального поставщика. Наименьшая цена составила:</t>
  </si>
  <si>
    <t>*Заказчик берёт во внимание предложееные поставщиками/исполнителями условия поставки/оказания услуг, сроки, аванс (при наличии), но исходит из своих собственных потребностей.</t>
  </si>
  <si>
    <t>25.73.60.190</t>
  </si>
  <si>
    <t>Трос стальной</t>
  </si>
  <si>
    <t>Пистолет для монтажной пены</t>
  </si>
  <si>
    <t>Валик малярный</t>
  </si>
  <si>
    <t>Кисть КМ 80</t>
  </si>
  <si>
    <t>Кисть радиаторная</t>
  </si>
  <si>
    <t>Врезной замок для деревянных дверей</t>
  </si>
  <si>
    <t>25.72.12.111</t>
  </si>
  <si>
    <t>32.91.19.120</t>
  </si>
  <si>
    <t>24.31.30.110</t>
  </si>
  <si>
    <r>
      <rPr>
        <i/>
        <sz val="12"/>
        <rFont val="Times New Roman"/>
        <family val="1"/>
        <charset val="204"/>
      </rPr>
      <t>Предмет контракта: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Поставка инструментов для ремонта и отделки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</si>
</sst>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60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justify" wrapText="1"/>
    </xf>
    <xf numFmtId="2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8" fillId="0" borderId="0" xfId="0" applyFont="1" applyFill="1" applyAlignment="1"/>
    <xf numFmtId="0" fontId="9" fillId="0" borderId="0" xfId="0" applyFont="1" applyFill="1"/>
    <xf numFmtId="0" fontId="14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21" fillId="0" borderId="0" xfId="0" applyFont="1" applyFill="1"/>
    <xf numFmtId="0" fontId="0" fillId="0" borderId="1" xfId="0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4" fontId="1" fillId="0" borderId="0" xfId="0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/>
    </xf>
    <xf numFmtId="4" fontId="1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81210" y="2110740"/>
          <a:ext cx="96393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622030" y="208216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zoomScaleNormal="100" workbookViewId="0">
      <selection activeCell="I16" sqref="I16"/>
    </sheetView>
  </sheetViews>
  <sheetFormatPr defaultColWidth="9.1328125" defaultRowHeight="13.15" x14ac:dyDescent="0.4"/>
  <cols>
    <col min="1" max="1" width="11.1328125" style="9" customWidth="1"/>
    <col min="2" max="2" width="3.1328125" style="9" customWidth="1"/>
    <col min="3" max="3" width="54.3984375" style="9" customWidth="1"/>
    <col min="4" max="4" width="6.3984375" style="9" customWidth="1"/>
    <col min="5" max="5" width="6.86328125" style="11" customWidth="1"/>
    <col min="6" max="6" width="11.3984375" style="9" customWidth="1"/>
    <col min="7" max="7" width="11.1328125" style="9" customWidth="1"/>
    <col min="8" max="8" width="11.265625" style="9" customWidth="1"/>
    <col min="9" max="9" width="15.59765625" style="9" customWidth="1"/>
    <col min="10" max="10" width="15.3984375" style="9" customWidth="1"/>
    <col min="11" max="11" width="14.265625" style="9" customWidth="1"/>
    <col min="12" max="16384" width="9.1328125" style="9"/>
  </cols>
  <sheetData>
    <row r="1" spans="1:13" ht="12.75" customHeight="1" x14ac:dyDescent="0.4">
      <c r="K1" s="45"/>
    </row>
    <row r="2" spans="1:13" ht="12.75" customHeight="1" x14ac:dyDescent="0.4">
      <c r="K2" s="45"/>
    </row>
    <row r="3" spans="1:13" ht="24" customHeight="1" x14ac:dyDescent="0.4">
      <c r="K3" s="45"/>
    </row>
    <row r="4" spans="1:13" ht="15" x14ac:dyDescent="0.4">
      <c r="B4" s="46" t="s">
        <v>13</v>
      </c>
      <c r="C4" s="46"/>
      <c r="D4" s="46"/>
      <c r="E4" s="46"/>
      <c r="F4" s="46"/>
      <c r="G4" s="46"/>
      <c r="H4" s="46"/>
      <c r="I4" s="46"/>
      <c r="J4" s="46"/>
      <c r="K4" s="46"/>
    </row>
    <row r="5" spans="1:13" ht="15.75" customHeight="1" x14ac:dyDescent="0.4">
      <c r="B5" s="47" t="s">
        <v>29</v>
      </c>
      <c r="C5" s="47"/>
      <c r="D5" s="47"/>
      <c r="E5" s="47"/>
      <c r="F5" s="47"/>
      <c r="G5" s="47"/>
      <c r="H5" s="47"/>
      <c r="I5" s="47"/>
      <c r="J5" s="47"/>
      <c r="K5" s="47"/>
    </row>
    <row r="6" spans="1:13" ht="50.25" customHeight="1" x14ac:dyDescent="0.4">
      <c r="A6" s="44" t="s">
        <v>11</v>
      </c>
      <c r="B6" s="48" t="s">
        <v>0</v>
      </c>
      <c r="C6" s="49" t="s">
        <v>6</v>
      </c>
      <c r="D6" s="51" t="s">
        <v>1</v>
      </c>
      <c r="E6" s="51" t="s">
        <v>8</v>
      </c>
      <c r="F6" s="53" t="s">
        <v>2</v>
      </c>
      <c r="G6" s="54"/>
      <c r="H6" s="55"/>
      <c r="I6" s="56" t="s">
        <v>7</v>
      </c>
      <c r="J6" s="56"/>
      <c r="K6" s="56"/>
    </row>
    <row r="7" spans="1:13" ht="159" customHeight="1" x14ac:dyDescent="0.4">
      <c r="A7" s="44"/>
      <c r="B7" s="48"/>
      <c r="C7" s="50"/>
      <c r="D7" s="52"/>
      <c r="E7" s="52"/>
      <c r="F7" s="4" t="s">
        <v>14</v>
      </c>
      <c r="G7" s="3" t="s">
        <v>15</v>
      </c>
      <c r="H7" s="3" t="s">
        <v>16</v>
      </c>
      <c r="I7" s="1" t="s">
        <v>3</v>
      </c>
      <c r="J7" s="1" t="s">
        <v>4</v>
      </c>
      <c r="K7" s="1" t="s">
        <v>5</v>
      </c>
      <c r="M7" s="12"/>
    </row>
    <row r="8" spans="1:13" ht="18.399999999999999" customHeight="1" x14ac:dyDescent="0.4">
      <c r="A8" s="39" t="s">
        <v>28</v>
      </c>
      <c r="B8" s="10">
        <v>1</v>
      </c>
      <c r="C8" s="29" t="s">
        <v>20</v>
      </c>
      <c r="D8" s="38" t="s">
        <v>9</v>
      </c>
      <c r="E8" s="25">
        <v>1</v>
      </c>
      <c r="F8" s="7">
        <v>1120.1400000000001</v>
      </c>
      <c r="G8" s="40">
        <v>1137.92</v>
      </c>
      <c r="H8" s="35">
        <v>1146.81</v>
      </c>
      <c r="I8" s="7">
        <f t="shared" ref="I8" si="0">AVERAGE(F8:H8)</f>
        <v>1134.9566666666667</v>
      </c>
      <c r="J8" s="5">
        <f t="shared" ref="J8" si="1">SQRT(((SUM((POWER(F8-I8,2)),(POWER(G8-I8,2)),(POWER(H8-I8,2))/(COLUMNS(F8:H8)-1)))))</f>
        <v>17.279054115058162</v>
      </c>
      <c r="K8" s="5">
        <f t="shared" ref="K8" si="2">J8/I8*100</f>
        <v>1.522441748001377</v>
      </c>
      <c r="M8" s="57"/>
    </row>
    <row r="9" spans="1:13" ht="14.25" customHeight="1" x14ac:dyDescent="0.4">
      <c r="A9" s="39" t="s">
        <v>19</v>
      </c>
      <c r="B9" s="30">
        <v>2</v>
      </c>
      <c r="C9" s="31" t="s">
        <v>21</v>
      </c>
      <c r="D9" s="38" t="s">
        <v>9</v>
      </c>
      <c r="E9" s="32">
        <v>1</v>
      </c>
      <c r="F9" s="33">
        <v>2412.9</v>
      </c>
      <c r="G9" s="41">
        <v>2451.1999999999998</v>
      </c>
      <c r="H9" s="36">
        <v>2470.35</v>
      </c>
      <c r="I9" s="33">
        <f t="shared" ref="I9:I12" si="3">AVERAGE(F9:H9)</f>
        <v>2444.8166666666671</v>
      </c>
      <c r="J9" s="34">
        <f t="shared" ref="J9:J12" si="4">SQRT(((SUM((POWER(F9-I9,2)),(POWER(G9-I9,2)),(POWER(H9-I9,2))/(COLUMNS(F9:H9)-1)))))</f>
        <v>37.220909595429163</v>
      </c>
      <c r="K9" s="5">
        <f t="shared" ref="K9:K12" si="5">J9/I9*100</f>
        <v>1.5224417480013834</v>
      </c>
      <c r="M9" s="58"/>
    </row>
    <row r="10" spans="1:13" ht="13.5" customHeight="1" x14ac:dyDescent="0.4">
      <c r="A10" s="39" t="s">
        <v>27</v>
      </c>
      <c r="B10" s="30">
        <v>3</v>
      </c>
      <c r="C10" s="31" t="s">
        <v>22</v>
      </c>
      <c r="D10" s="38" t="s">
        <v>9</v>
      </c>
      <c r="E10" s="32">
        <v>8</v>
      </c>
      <c r="F10" s="33">
        <v>750.96</v>
      </c>
      <c r="G10" s="41">
        <v>762.88</v>
      </c>
      <c r="H10" s="36">
        <v>768.84</v>
      </c>
      <c r="I10" s="33">
        <f t="shared" si="3"/>
        <v>760.89333333333343</v>
      </c>
      <c r="J10" s="34">
        <f t="shared" si="4"/>
        <v>11.584157764426008</v>
      </c>
      <c r="K10" s="5">
        <f t="shared" si="5"/>
        <v>1.5224417480013852</v>
      </c>
      <c r="M10" s="58"/>
    </row>
    <row r="11" spans="1:13" ht="15" customHeight="1" x14ac:dyDescent="0.4">
      <c r="A11" s="39" t="s">
        <v>27</v>
      </c>
      <c r="B11" s="30">
        <v>4</v>
      </c>
      <c r="C11" s="29" t="s">
        <v>23</v>
      </c>
      <c r="D11" s="38" t="s">
        <v>9</v>
      </c>
      <c r="E11" s="25">
        <v>4</v>
      </c>
      <c r="F11" s="33">
        <v>1423.8</v>
      </c>
      <c r="G11" s="40">
        <v>1446.4</v>
      </c>
      <c r="H11" s="36">
        <v>1457.7</v>
      </c>
      <c r="I11" s="33">
        <f t="shared" si="3"/>
        <v>1442.6333333333332</v>
      </c>
      <c r="J11" s="34">
        <f t="shared" si="4"/>
        <v>21.963252137250663</v>
      </c>
      <c r="K11" s="5">
        <f t="shared" si="5"/>
        <v>1.5224417480013863</v>
      </c>
      <c r="M11" s="57"/>
    </row>
    <row r="12" spans="1:13" ht="14.25" x14ac:dyDescent="0.4">
      <c r="A12" s="39" t="s">
        <v>27</v>
      </c>
      <c r="B12" s="30">
        <v>5</v>
      </c>
      <c r="C12" s="31" t="s">
        <v>24</v>
      </c>
      <c r="D12" s="38" t="s">
        <v>9</v>
      </c>
      <c r="E12" s="32">
        <v>8</v>
      </c>
      <c r="F12" s="33">
        <v>541.79999999999995</v>
      </c>
      <c r="G12" s="41">
        <v>550.4</v>
      </c>
      <c r="H12" s="36">
        <v>554.70000000000005</v>
      </c>
      <c r="I12" s="33">
        <f t="shared" si="3"/>
        <v>548.96666666666658</v>
      </c>
      <c r="J12" s="34">
        <f t="shared" si="4"/>
        <v>8.357697715944953</v>
      </c>
      <c r="K12" s="5">
        <f t="shared" si="5"/>
        <v>1.5224417480013881</v>
      </c>
      <c r="M12" s="58"/>
    </row>
    <row r="13" spans="1:13" ht="14.25" x14ac:dyDescent="0.4">
      <c r="A13" s="39" t="s">
        <v>26</v>
      </c>
      <c r="B13" s="30">
        <v>6</v>
      </c>
      <c r="C13" s="31" t="s">
        <v>25</v>
      </c>
      <c r="D13" s="38" t="s">
        <v>9</v>
      </c>
      <c r="E13" s="32">
        <v>10</v>
      </c>
      <c r="F13" s="33">
        <v>1533.42</v>
      </c>
      <c r="G13" s="41">
        <v>1557.76</v>
      </c>
      <c r="H13" s="36">
        <v>1569.93</v>
      </c>
      <c r="I13" s="33">
        <f t="shared" ref="I13" si="6">AVERAGE(F13:H13)</f>
        <v>1553.7033333333336</v>
      </c>
      <c r="J13" s="34">
        <f t="shared" ref="J13" si="7">SQRT(((SUM((POWER(F13-I13,2)),(POWER(G13-I13,2)),(POWER(H13-I13,2))/(COLUMNS(F13:H13)-1)))))</f>
        <v>23.65422818675582</v>
      </c>
      <c r="K13" s="5">
        <f t="shared" ref="K13" si="8">J13/I13*100</f>
        <v>1.522441748001387</v>
      </c>
      <c r="M13" s="58"/>
    </row>
    <row r="14" spans="1:13" x14ac:dyDescent="0.4">
      <c r="E14" s="26"/>
      <c r="F14" s="37">
        <f>F8*E8+F9*E9+F10*E10+F11*E11+F12*E12+F13*E13</f>
        <v>34904.520000000004</v>
      </c>
      <c r="G14" s="37">
        <f>G8*E8+G9*E9+G10*E10+G11*E11+G12*E12+G13*E13</f>
        <v>35458.559999999998</v>
      </c>
      <c r="H14" s="37">
        <f>H8*E8+H9*E9+H10*E10+H11*E11+H12*E12+H13*E13</f>
        <v>35735.58</v>
      </c>
      <c r="I14" s="12"/>
      <c r="J14" s="12"/>
      <c r="K14" s="12"/>
      <c r="M14" s="12"/>
    </row>
    <row r="15" spans="1:13" s="13" customFormat="1" x14ac:dyDescent="0.4">
      <c r="B15" s="8"/>
      <c r="C15" s="14"/>
      <c r="D15" s="2"/>
      <c r="E15" s="6"/>
      <c r="F15" s="15"/>
      <c r="G15" s="15"/>
      <c r="H15" s="15"/>
      <c r="I15" s="16"/>
      <c r="J15" s="17"/>
      <c r="K15" s="18"/>
      <c r="M15" s="59"/>
    </row>
    <row r="16" spans="1:13" s="19" customFormat="1" ht="39.4" customHeight="1" x14ac:dyDescent="0.45">
      <c r="A16" s="42" t="s">
        <v>17</v>
      </c>
      <c r="B16" s="42"/>
      <c r="C16" s="42"/>
      <c r="D16" s="43">
        <f>F14</f>
        <v>34904.520000000004</v>
      </c>
      <c r="E16" s="43"/>
      <c r="F16" s="20"/>
      <c r="G16" s="20"/>
      <c r="H16" s="20"/>
      <c r="I16" s="21"/>
      <c r="K16" s="21"/>
    </row>
    <row r="17" spans="1:8" ht="15.4" x14ac:dyDescent="0.45">
      <c r="B17" s="22"/>
      <c r="C17" s="22"/>
      <c r="D17" s="23"/>
      <c r="E17" s="27"/>
      <c r="F17" s="23"/>
      <c r="G17" s="23"/>
      <c r="H17" s="23"/>
    </row>
    <row r="18" spans="1:8" ht="13.9" x14ac:dyDescent="0.4">
      <c r="C18" s="24"/>
    </row>
    <row r="19" spans="1:8" ht="13.9" x14ac:dyDescent="0.4">
      <c r="C19" s="24" t="s">
        <v>12</v>
      </c>
    </row>
    <row r="20" spans="1:8" ht="13.9" x14ac:dyDescent="0.4">
      <c r="C20" s="24" t="s">
        <v>10</v>
      </c>
    </row>
    <row r="22" spans="1:8" x14ac:dyDescent="0.4">
      <c r="A22" s="28" t="s">
        <v>18</v>
      </c>
    </row>
  </sheetData>
  <mergeCells count="12">
    <mergeCell ref="A16:C16"/>
    <mergeCell ref="D16:E16"/>
    <mergeCell ref="A6:A7"/>
    <mergeCell ref="K1:K3"/>
    <mergeCell ref="B4:K4"/>
    <mergeCell ref="B5:K5"/>
    <mergeCell ref="B6:B7"/>
    <mergeCell ref="C6:C7"/>
    <mergeCell ref="D6:D7"/>
    <mergeCell ref="E6:E7"/>
    <mergeCell ref="F6:H6"/>
    <mergeCell ref="I6:K6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2025-02-07T03:23:54Z</cp:lastPrinted>
  <dcterms:created xsi:type="dcterms:W3CDTF">2014-10-14T05:33:47Z</dcterms:created>
  <dcterms:modified xsi:type="dcterms:W3CDTF">2026-09-03T03:48:18Z</dcterms:modified>
</cp:coreProperties>
</file>