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цены'!$A$1:$N$9</definedName>
    <definedName name="Excel_BuiltIn_Print_Area" localSheetId="0">'Расчет цены'!$A$1:$N$9</definedName>
  </definedNames>
  <calcPr/>
</workbook>
</file>

<file path=xl/sharedStrings.xml><?xml version="1.0" encoding="utf-8"?>
<sst xmlns="http://schemas.openxmlformats.org/spreadsheetml/2006/main" count="27" uniqueCount="27">
  <si>
    <t xml:space="preserve">Обоснование начальной (максимальной) цены контракта на поставку рам деревянных, заключаемого с единственным поставщиком (Н(М)ЦК, ЦКЕП) </t>
  </si>
  <si>
    <t>№</t>
  </si>
  <si>
    <t xml:space="preserve">Наименование                                      товара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</si>
  <si>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</si>
  <si>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</si>
  <si>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</si>
  <si>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</si>
  <si>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</si>
  <si>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 (№ 47  от 07.08.2026)</t>
  </si>
  <si>
    <t xml:space="preserve">Поставщик №2 (№ 07/2026-1 от 07.08.2026)</t>
  </si>
  <si>
    <t xml:space="preserve">Поставщик №3 (№ 07/08-2 от 07.08.2026)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</si>
  <si>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</si>
  <si>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</si>
  <si>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/>
    </r>
    <r>
      <rPr>
        <b/>
        <sz val="10"/>
        <color indexed="64"/>
        <rFont val="Times New Roman"/>
      </rP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</si>
  <si>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/>
    </r>
    <r>
      <rPr>
        <b/>
        <sz val="10"/>
        <color indexed="64"/>
        <rFont val="Times New Roman"/>
      </rPr>
      <t xml:space="preserve">Расчет Н(М)ЦК по формуле</t>
    </r>
    <r>
      <rPr>
        <sz val="10"/>
        <color indexed="64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</si>
  <si>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</si>
  <si>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(вниз, вверх) до сотых долей после запятой (руб.)</t>
  </si>
  <si>
    <t xml:space="preserve">Н(М)ЦК, ЦКЕП контракта с учетом округления цены за единицу (руб.)</t>
  </si>
  <si>
    <t xml:space="preserve">Рама деревянная для картин, фотографий или аналогичных предметов из дерева</t>
  </si>
  <si>
    <t>шт</t>
  </si>
  <si>
    <t xml:space="preserve">В результате проведенного расчета Н(М)ЦК, ЦКЕП контракта составила: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</si>
  <si>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</si>
  <si>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(вниз, вверх) таких показателей.
</t>
  </si>
  <si>
    <t xml:space="preserve">Дата обоснования Н(М)ЦК: 07.08.2026 г.</t>
  </si>
  <si>
    <t xml:space="preserve">Ведущий специалист по закупкам:                                         Тухтабаева Г.И.</t>
  </si>
  <si>
    <t xml:space="preserve">Рассчет Н(М)ЦК, ЦКЕП произвел:</t>
  </si>
  <si>
    <t xml:space="preserve">Инженер                                                  Л.Л. Кравченко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</si>
</sst>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0000"/>
    <numFmt numFmtId="161" formatCode="0.0000"/>
    <numFmt numFmtId="162" formatCode="#,##0.00_р_."/>
  </numFmts>
  <fonts count="9">
    <font>
      <sz val="11.000000"/>
      <color indexed="64"/>
      <name val="Calibri"/>
    </font>
    <font>
      <sz val="10.000000"/>
      <name val="Arial"/>
    </font>
    <font>
      <sz val="10.000000"/>
      <color indexed="64"/>
      <name val="Times New Roman"/>
    </font>
    <font>
      <b/>
      <sz val="10.000000"/>
      <color indexed="64"/>
      <name val="Times New Roman"/>
    </font>
    <font>
      <b/>
      <sz val="12.000000"/>
      <color indexed="64"/>
      <name val="Times New Roman"/>
    </font>
    <font>
      <sz val="12.000000"/>
      <color indexed="64"/>
      <name val="Times New Roman"/>
    </font>
    <font>
      <sz val="14.000000"/>
      <color indexed="64"/>
      <name val="Times New Roman"/>
    </font>
    <font>
      <b/>
      <sz val="14.000000"/>
      <color indexed="64"/>
      <name val="Times New Roman"/>
    </font>
    <font>
      <sz val="11.000000"/>
      <color indexed="64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none"/>
      <diagonal style="none"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1"/>
    <xf fontId="1" fillId="0" borderId="0" numFmtId="41" applyNumberFormat="1" applyFont="1" applyFill="1" applyBorder="1"/>
    <xf fontId="1" fillId="0" borderId="0" numFmtId="44" applyNumberFormat="1" applyFont="1" applyFill="1" applyBorder="1"/>
    <xf fontId="1" fillId="0" borderId="0" numFmtId="42" applyNumberFormat="1" applyFont="1" applyFill="1" applyBorder="1"/>
    <xf fontId="1" fillId="0" borderId="0" numFmtId="9" applyNumberFormat="1" applyFont="1" applyFill="1" applyBorder="1"/>
  </cellStyleXfs>
  <cellXfs count="35">
    <xf fontId="0" fillId="0" borderId="0" numFmtId="0" xfId="0"/>
    <xf fontId="2" fillId="0" borderId="0" numFmtId="0" xfId="0" applyFont="1"/>
    <xf fontId="3" fillId="0" borderId="0" numFmtId="0" xfId="0" applyFont="1" applyAlignment="1">
      <alignment horizontal="right" wrapText="1"/>
    </xf>
    <xf fontId="4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center" wrapText="1"/>
    </xf>
    <xf fontId="3" fillId="0" borderId="5" numFmtId="0" xfId="0" applyFont="1" applyBorder="1" applyAlignment="1">
      <alignment horizontal="center" vertical="top" wrapText="1"/>
    </xf>
    <xf fontId="5" fillId="0" borderId="0" numFmtId="0" xfId="0" applyFont="1"/>
    <xf fontId="5" fillId="0" borderId="6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0" xfId="0" applyFont="1" applyBorder="1" applyAlignment="1">
      <alignment horizontal="center" vertical="center" wrapText="1"/>
    </xf>
    <xf fontId="7" fillId="0" borderId="2" numFmtId="3" xfId="0" applyNumberFormat="1" applyFont="1" applyBorder="1" applyAlignment="1">
      <alignment horizontal="center" vertical="center" wrapText="1"/>
    </xf>
    <xf fontId="6" fillId="0" borderId="2" numFmtId="2" xfId="0" applyNumberFormat="1" applyFont="1" applyBorder="1" applyAlignment="1">
      <alignment horizontal="center" vertical="center" wrapText="1"/>
    </xf>
    <xf fontId="6" fillId="0" borderId="7" numFmtId="2" xfId="0" applyNumberFormat="1" applyFont="1" applyBorder="1" applyAlignment="1">
      <alignment horizontal="center" vertical="center" wrapText="1"/>
    </xf>
    <xf fontId="6" fillId="0" borderId="2" numFmtId="160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/>
    </xf>
    <xf fontId="6" fillId="0" borderId="2" numFmtId="161" xfId="0" applyNumberFormat="1" applyFont="1" applyBorder="1" applyAlignment="1">
      <alignment horizontal="center" vertical="center" wrapText="1"/>
    </xf>
    <xf fontId="6" fillId="0" borderId="2" numFmtId="162" xfId="0" applyNumberFormat="1" applyFont="1" applyBorder="1" applyAlignment="1">
      <alignment horizontal="center" vertical="center" wrapText="1"/>
    </xf>
    <xf fontId="7" fillId="0" borderId="2" numFmtId="162" xfId="0" applyNumberFormat="1" applyFont="1" applyBorder="1" applyAlignment="1">
      <alignment horizontal="center" vertical="center" wrapText="1"/>
    </xf>
    <xf fontId="7" fillId="0" borderId="8" numFmtId="0" xfId="0" applyFont="1" applyBorder="1" applyAlignment="1">
      <alignment horizontal="right" vertical="center"/>
    </xf>
    <xf fontId="7" fillId="0" borderId="8" numFmtId="2" xfId="0" applyNumberFormat="1" applyFont="1" applyBorder="1" applyAlignment="1">
      <alignment vertical="center"/>
    </xf>
    <xf fontId="7" fillId="0" borderId="8" numFmtId="0" xfId="0" applyFont="1" applyBorder="1" applyAlignment="1">
      <alignment vertical="center"/>
    </xf>
    <xf fontId="4" fillId="0" borderId="8" numFmtId="0" xfId="0" applyFont="1" applyBorder="1" applyAlignment="1">
      <alignment vertical="center"/>
    </xf>
    <xf fontId="4" fillId="0" borderId="0" numFmtId="2" xfId="0" applyNumberFormat="1" applyFont="1" applyAlignment="1">
      <alignment vertical="center"/>
    </xf>
    <xf fontId="2" fillId="0" borderId="0" numFmtId="0" xfId="0" applyFont="1" applyAlignment="1">
      <alignment horizontal="center" vertical="top"/>
    </xf>
    <xf fontId="8" fillId="0" borderId="0" numFmtId="0" xfId="0" applyFont="1" applyAlignment="1">
      <alignment horizontal="left" wrapText="1"/>
    </xf>
    <xf fontId="6" fillId="0" borderId="0" numFmtId="0" xfId="0" applyFont="1" applyAlignment="1">
      <alignment horizontal="center" wrapText="1"/>
    </xf>
    <xf fontId="6" fillId="0" borderId="0" numFmtId="0" xfId="0" applyFont="1" applyAlignment="1">
      <alignment horizontal="center" vertical="center" wrapText="1"/>
    </xf>
    <xf fontId="7" fillId="0" borderId="0" numFmtId="0" xfId="0" applyFont="1"/>
    <xf fontId="6" fillId="0" borderId="0" numFmtId="0" xfId="0" applyFont="1"/>
    <xf fontId="6" fillId="0" borderId="0" numFmtId="0" xfId="0" applyFont="1" applyAlignment="1">
      <alignment vertical="center"/>
    </xf>
    <xf fontId="6" fillId="0" borderId="0" numFmtId="0" xfId="0" applyFont="1" applyProtection="1">
      <protection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2827</xdr:colOff>
      <xdr:row>3</xdr:row>
      <xdr:rowOff>954509</xdr:rowOff>
    </xdr:from>
    <xdr:to>
      <xdr:col>10</xdr:col>
      <xdr:colOff>18045</xdr:colOff>
      <xdr:row>3</xdr:row>
      <xdr:rowOff>1307752</xdr:rowOff>
    </xdr:to>
    <xdr:pic>
      <xdr:nvPicPr>
        <xdr:cNvPr id="1025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18557</xdr:colOff>
      <xdr:row>3</xdr:row>
      <xdr:rowOff>924444</xdr:rowOff>
    </xdr:from>
    <xdr:to>
      <xdr:col>8</xdr:col>
      <xdr:colOff>993288</xdr:colOff>
      <xdr:row>3</xdr:row>
      <xdr:rowOff>1360363</xdr:rowOff>
    </xdr:to>
    <xdr:pic>
      <xdr:nvPicPr>
        <xdr:cNvPr id="1026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18380</xdr:colOff>
      <xdr:row>3</xdr:row>
      <xdr:rowOff>1600868</xdr:rowOff>
    </xdr:from>
    <xdr:to>
      <xdr:col>10</xdr:col>
      <xdr:colOff>1443558</xdr:colOff>
      <xdr:row>3</xdr:row>
      <xdr:rowOff>1924050</xdr:rowOff>
    </xdr:to>
    <xdr:pic>
      <xdr:nvPicPr>
        <xdr:cNvPr id="1027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254496</xdr:colOff>
      <xdr:row>3</xdr:row>
      <xdr:rowOff>1397942</xdr:rowOff>
    </xdr:from>
    <xdr:to>
      <xdr:col>10</xdr:col>
      <xdr:colOff>402952</xdr:colOff>
      <xdr:row>3</xdr:row>
      <xdr:rowOff>1623417</xdr:rowOff>
    </xdr:to>
    <xdr:pic>
      <xdr:nvPicPr>
        <xdr:cNvPr id="1028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78" workbookViewId="0">
      <selection activeCell="B3" activeCellId="0" sqref="B3"/>
    </sheetView>
  </sheetViews>
  <sheetFormatPr baseColWidth="8" defaultRowHeight="12.75" customHeight="1"/>
  <cols>
    <col customWidth="1" min="1" max="1" style="1" width="6.2656200000000002"/>
    <col customWidth="1" min="2" max="2" style="1" width="25.398399999999999"/>
    <col customWidth="1" min="3" max="3" style="1" width="9.8320299999999996"/>
    <col customWidth="1" min="4" max="4" style="1" width="12.398400000000001"/>
    <col customWidth="1" min="5" max="5" style="1" width="13.265599999999999"/>
    <col customWidth="1" min="6" max="6" style="1" width="12.6875"/>
    <col customWidth="1" min="7" max="7" style="1" width="13.6875"/>
    <col customWidth="1" min="8" max="8" style="1" width="15.542999999999999"/>
    <col customWidth="1" min="9" max="9" style="1" width="15.398400000000001"/>
    <col customWidth="1" min="10" max="10" style="1" width="14.265599999999999"/>
    <col customWidth="1" min="11" max="11" style="1" width="22.6875"/>
    <col customWidth="1" min="12" max="12" style="1" width="13.6875"/>
    <col customWidth="1" min="13" max="13" style="1" width="12.1211"/>
    <col customWidth="1" min="14" max="14" style="1" width="16.6875"/>
    <col customWidth="1" min="15" max="257" style="1" width="9.1210900000000006"/>
  </cols>
  <sheetData>
    <row r="1" ht="30" customHeight="1">
      <c r="K1" s="2"/>
      <c r="L1" s="2"/>
      <c r="M1" s="2"/>
      <c r="N1" s="2"/>
    </row>
    <row r="2" ht="74.450000000000003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" customHeight="1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/>
      <c r="G3" s="4"/>
      <c r="H3" s="6" t="s">
        <v>6</v>
      </c>
      <c r="I3" s="6"/>
      <c r="J3" s="6"/>
      <c r="K3" s="7" t="s">
        <v>7</v>
      </c>
      <c r="L3" s="7"/>
      <c r="M3" s="7"/>
      <c r="N3" s="7"/>
    </row>
    <row r="4" ht="151.5" customHeight="1">
      <c r="A4" s="4"/>
      <c r="B4" s="8"/>
      <c r="C4" s="4"/>
      <c r="D4" s="4"/>
      <c r="E4" s="9" t="s">
        <v>8</v>
      </c>
      <c r="F4" s="9" t="s">
        <v>9</v>
      </c>
      <c r="G4" s="9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</row>
    <row r="5" s="10" customFormat="1" ht="69">
      <c r="A5" s="11">
        <v>1</v>
      </c>
      <c r="B5" s="12" t="s">
        <v>18</v>
      </c>
      <c r="C5" s="13" t="s">
        <v>19</v>
      </c>
      <c r="D5" s="14">
        <v>30</v>
      </c>
      <c r="E5" s="15">
        <v>230</v>
      </c>
      <c r="F5" s="16">
        <v>270</v>
      </c>
      <c r="G5" s="16">
        <v>250</v>
      </c>
      <c r="H5" s="17">
        <f>AVERAGE(E5:G5)</f>
        <v>250</v>
      </c>
      <c r="I5" s="18">
        <f>SQRT(((SUM((POWER(H5-E5,2)),(POWER(H5-F5,2)),(POWER(H5-G5,2))))/(COLUMNS(E5:G5)-1)))</f>
        <v>20</v>
      </c>
      <c r="J5" s="18">
        <f>I5/H5*100</f>
        <v>8</v>
      </c>
      <c r="K5" s="15">
        <f>((D5/3)*(SUM(E5:G5)))</f>
        <v>7500</v>
      </c>
      <c r="L5" s="19">
        <f>K5/D5</f>
        <v>250</v>
      </c>
      <c r="M5" s="20">
        <f>ROUND(L5,2)</f>
        <v>250</v>
      </c>
      <c r="N5" s="21">
        <f>M5*D5</f>
        <v>7500</v>
      </c>
    </row>
    <row r="6" ht="21.75" customHeight="1">
      <c r="A6" s="22" t="s">
        <v>20</v>
      </c>
      <c r="B6" s="22"/>
      <c r="C6" s="22"/>
      <c r="D6" s="22"/>
      <c r="E6" s="22"/>
      <c r="F6" s="22"/>
      <c r="G6" s="22"/>
      <c r="H6" s="23">
        <f>SUM(N5)</f>
        <v>7500</v>
      </c>
      <c r="I6" s="24" t="s">
        <v>21</v>
      </c>
      <c r="J6" s="25"/>
      <c r="K6" s="25"/>
      <c r="L6" s="25"/>
      <c r="M6" s="25"/>
      <c r="N6" s="26"/>
    </row>
    <row r="7" s="27" customFormat="1" ht="69" customHeight="1">
      <c r="A7" s="28" t="s">
        <v>22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="27" customFormat="1" ht="27.600000000000001" customHeight="1">
      <c r="A8" s="28"/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  <c r="M8" s="30"/>
      <c r="N8" s="28"/>
    </row>
    <row r="9" s="27" customFormat="1" ht="59.25" customHeight="1">
      <c r="A9" s="31" t="s">
        <v>25</v>
      </c>
      <c r="B9" s="31"/>
      <c r="C9" s="32"/>
      <c r="D9" s="32"/>
      <c r="E9" s="33"/>
      <c r="F9" s="34" t="s">
        <v>26</v>
      </c>
      <c r="G9" s="34"/>
      <c r="H9" s="34"/>
      <c r="I9" s="1"/>
      <c r="J9" s="1"/>
    </row>
    <row r="10" ht="12.75" hidden="1"/>
  </sheetData>
  <mergeCells count="13">
    <mergeCell ref="K1:N1"/>
    <mergeCell ref="A2:N2"/>
    <mergeCell ref="A3:A4"/>
    <mergeCell ref="B3:B4"/>
    <mergeCell ref="C3:C4"/>
    <mergeCell ref="D3:D4"/>
    <mergeCell ref="E3:G3"/>
    <mergeCell ref="H3:J3"/>
    <mergeCell ref="K3:N3"/>
    <mergeCell ref="A6:G6"/>
    <mergeCell ref="A7:N7"/>
    <mergeCell ref="B8:F8"/>
    <mergeCell ref="G8:M8"/>
  </mergeCells>
  <printOptions headings="0" gridLines="0"/>
  <pageMargins left="0.59027799999999997" right="0.59027799999999997" top="0.39375000000000004" bottom="0.39375000000000004" header="0.51181100000000002" footer="0.51181100000000002"/>
  <pageSetup paperSize="9" scale="69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Кравченко Лидия Леонидовна</cp:lastModifiedBy>
  <cp:revision>3</cp:revision>
  <dcterms:created xsi:type="dcterms:W3CDTF">2014-01-15T18:15:00Z</dcterms:created>
  <dcterms:modified xsi:type="dcterms:W3CDTF">2026-08-07T10:20:45Z</dcterms:modified>
</cp:coreProperties>
</file>