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 ФОРМИРОВАНИЯ МАТЕРИАЛЬНО-ТЕХНИЧЕСКОЙ БАЗЫ\ДОКУМЕНТАЦИЯ\ГОС.ЗАКАЗ\ЗАКУПКИ\Закупки 2026 год\Цветочная продукция\"/>
    </mc:Choice>
  </mc:AlternateContent>
  <bookViews>
    <workbookView xWindow="0" yWindow="1440" windowWidth="11400" windowHeight="4470" tabRatio="92"/>
  </bookViews>
  <sheets>
    <sheet name="НМЦК" sheetId="1" r:id="rId1"/>
  </sheets>
  <definedNames>
    <definedName name="_GoBack" localSheetId="0">НМЦК!#REF!</definedName>
    <definedName name="_xlnm._FilterDatabase" localSheetId="0" hidden="1">НМЦК!$A$12:$S$32</definedName>
    <definedName name="_xlnm.Print_Area" localSheetId="0">НМЦК!$A$1:$J$38</definedName>
  </definedNames>
  <calcPr calcId="152511"/>
</workbook>
</file>

<file path=xl/calcChain.xml><?xml version="1.0" encoding="utf-8"?>
<calcChain xmlns="http://schemas.openxmlformats.org/spreadsheetml/2006/main">
  <c r="G28" i="1" l="1"/>
  <c r="F28" i="1"/>
  <c r="E28" i="1"/>
  <c r="H27" i="1"/>
  <c r="I27" i="1"/>
  <c r="J27" i="1"/>
  <c r="H26" i="1"/>
  <c r="I26" i="1"/>
  <c r="J26" i="1"/>
  <c r="H22" i="1"/>
  <c r="I22" i="1"/>
  <c r="J22" i="1"/>
  <c r="J16" i="1" l="1"/>
  <c r="J17" i="1"/>
  <c r="J18" i="1"/>
  <c r="J19" i="1"/>
  <c r="J20" i="1"/>
  <c r="J21" i="1"/>
  <c r="J23" i="1"/>
  <c r="J24" i="1"/>
  <c r="J25" i="1"/>
  <c r="H17" i="1" l="1"/>
  <c r="H18" i="1"/>
  <c r="H19" i="1"/>
  <c r="H20" i="1"/>
  <c r="H21" i="1"/>
  <c r="H23" i="1"/>
  <c r="H24" i="1"/>
  <c r="H25" i="1"/>
  <c r="J28" i="1" l="1"/>
  <c r="J14" i="1" l="1"/>
  <c r="J15" i="1"/>
  <c r="J13" i="1"/>
  <c r="I14" i="1"/>
  <c r="I15" i="1"/>
  <c r="I16" i="1"/>
  <c r="I17" i="1"/>
  <c r="I18" i="1"/>
  <c r="I19" i="1"/>
  <c r="I20" i="1"/>
  <c r="I21" i="1"/>
  <c r="I23" i="1"/>
  <c r="I24" i="1"/>
  <c r="I25" i="1"/>
  <c r="I13" i="1"/>
  <c r="H14" i="1"/>
  <c r="H15" i="1"/>
  <c r="H16" i="1"/>
  <c r="H13" i="1"/>
</calcChain>
</file>

<file path=xl/sharedStrings.xml><?xml version="1.0" encoding="utf-8"?>
<sst xmlns="http://schemas.openxmlformats.org/spreadsheetml/2006/main" count="52" uniqueCount="38">
  <si>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</si>
  <si>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</si>
  <si>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</si>
  <si>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</si>
  <si>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Метод определения НМЦК: метод сопоставимых рыночных цен (анализа рынка)</t>
  </si>
  <si>
    <t>№
п/п</t>
  </si>
  <si>
    <t>Коэфф. вариации (V), %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</si>
  <si>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</si>
  <si>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</si>
  <si>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</si>
  <si>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</si>
  <si>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</si>
  <si>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</si>
  <si>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</si>
  <si>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</si>
  <si>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>шт.</t>
  </si>
  <si>
    <t>Альстромерия</t>
  </si>
  <si>
    <t>Гербера</t>
  </si>
  <si>
    <t>Гипсофила</t>
  </si>
  <si>
    <t>Папоротник</t>
  </si>
  <si>
    <t>Гвоздика</t>
  </si>
  <si>
    <t>ИТОГО</t>
  </si>
  <si>
    <t>Хризантема</t>
  </si>
  <si>
    <t>Ранункулюс</t>
  </si>
  <si>
    <t>Роза</t>
  </si>
  <si>
    <t>Фрейзия</t>
  </si>
  <si>
    <t>Аспедистра</t>
  </si>
  <si>
    <t>Матиола</t>
  </si>
  <si>
    <t>Пион</t>
  </si>
  <si>
    <t>Тюльпан</t>
  </si>
  <si>
    <t>Гладиолус</t>
  </si>
  <si>
    <t xml:space="preserve">Предложение №1, вх. №01-02-06/69 от 28.05.2026 
</t>
  </si>
  <si>
    <t xml:space="preserve">Предложение №2, вх № 01-02-06/68 от 28.05.2026
</t>
  </si>
  <si>
    <t>Гортензия</t>
  </si>
  <si>
    <t xml:space="preserve">Предложение №3, вх № 01-02-06/67 от 28.05.2026 
</t>
  </si>
  <si>
    <t xml:space="preserve">Ответственный за обоснование НМЦК 
Референт ОМТОиЗ Корогодина И.Б.                                                  
</t>
  </si>
  <si>
    <t>Обоснование цены контракта для определения поставщика (подрядчика, исполнителя) на поставку товара «Цветочная продукция"</t>
  </si>
  <si>
    <t>В связи с невозможностью определить точный объем поставляемого товара, Контракт будет заключен по цене за единицу товара.
Максимальное значение цены контракта установлено, исходя из лимита бюджетных обязательств в размере 120 000 (сто двадцать тысяч) рублей 00 копеек.
В стоимость цветов входит упаковка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</si>
</sst>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theme="0"/>
      <name val="Arial"/>
      <family val="2"/>
    </font>
    <font>
      <b/>
      <sz val="14"/>
      <color indexed="8"/>
      <name val="Times New Roman"/>
      <family val="1"/>
      <charset val="204"/>
    </font>
    <font>
      <sz val="12"/>
      <name val="Arial"/>
      <family val="2"/>
    </font>
    <font>
      <b/>
      <sz val="14"/>
      <name val="Times New Roman"/>
      <family val="1"/>
      <charset val="204"/>
    </font>
    <font>
      <sz val="14"/>
      <name val="Arial"/>
      <family val="2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6" fillId="0" borderId="0" xfId="0" applyFont="1" applyFill="1"/>
    <xf numFmtId="0" fontId="12" fillId="0" borderId="0" xfId="0" applyFont="1" applyFill="1"/>
    <xf numFmtId="0" fontId="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/>
    <xf numFmtId="0" fontId="14" fillId="0" borderId="0" xfId="0" applyFont="1" applyFill="1"/>
    <xf numFmtId="0" fontId="3" fillId="2" borderId="1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/>
    <xf numFmtId="4" fontId="3" fillId="2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justify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55"/>
  <sheetViews>
    <sheetView tabSelected="1" view="pageBreakPreview" topLeftCell="B1" zoomScale="70" zoomScaleNormal="80" zoomScaleSheetLayoutView="70" workbookViewId="0">
      <selection activeCell="F36" sqref="F36"/>
    </sheetView>
  </sheetViews>
  <sheetFormatPr defaultColWidth="10.33203125" defaultRowHeight="11.25" x14ac:dyDescent="0.2"/>
  <cols>
    <col min="1" max="1" width="7.33203125" style="8" customWidth="1"/>
    <col min="2" max="2" width="83.33203125" style="8" customWidth="1"/>
    <col min="3" max="3" width="15" style="8" customWidth="1"/>
    <col min="4" max="4" width="9.5" style="6" customWidth="1"/>
    <col min="5" max="6" width="25.33203125" style="6" customWidth="1"/>
    <col min="7" max="7" width="26.5" style="6" customWidth="1"/>
    <col min="8" max="8" width="21.33203125" style="6" customWidth="1"/>
    <col min="9" max="9" width="14" style="6" customWidth="1"/>
    <col min="10" max="10" width="20" style="6" customWidth="1"/>
    <col min="11" max="16" width="10.33203125" style="6"/>
    <col min="17" max="17" width="1.83203125" style="6" customWidth="1"/>
    <col min="18" max="18" width="2.83203125" style="6" customWidth="1"/>
    <col min="19" max="19" width="2.6640625" style="6" customWidth="1"/>
    <col min="20" max="16384" width="10.33203125" style="6"/>
  </cols>
  <sheetData>
    <row r="1" spans="1:10" ht="10.5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7"/>
      <c r="B2" s="7"/>
      <c r="H2" s="9"/>
    </row>
    <row r="3" spans="1:10" ht="15.75" customHeight="1" x14ac:dyDescent="0.3">
      <c r="B3" s="77" t="s">
        <v>36</v>
      </c>
      <c r="C3" s="77"/>
      <c r="D3" s="77"/>
      <c r="E3" s="77"/>
      <c r="F3" s="77"/>
      <c r="G3" s="77"/>
      <c r="H3" s="33"/>
      <c r="I3" s="34"/>
      <c r="J3" s="35"/>
    </row>
    <row r="4" spans="1:10" ht="24.75" customHeight="1" x14ac:dyDescent="0.2">
      <c r="B4" s="77"/>
      <c r="C4" s="77"/>
      <c r="D4" s="77"/>
      <c r="E4" s="77"/>
      <c r="F4" s="77"/>
      <c r="G4" s="77"/>
      <c r="H4" s="33"/>
      <c r="I4" s="78"/>
      <c r="J4" s="78"/>
    </row>
    <row r="5" spans="1:10" ht="85.5" customHeight="1" x14ac:dyDescent="0.2">
      <c r="B5" s="76" t="s">
        <v>2</v>
      </c>
      <c r="C5" s="76"/>
      <c r="D5" s="76"/>
      <c r="E5" s="76"/>
      <c r="F5" s="76"/>
      <c r="G5" s="76"/>
      <c r="H5" s="76"/>
      <c r="I5" s="76"/>
      <c r="J5" s="76"/>
    </row>
    <row r="6" spans="1:10" ht="10.5" customHeight="1" x14ac:dyDescent="0.2">
      <c r="B6" s="10"/>
      <c r="C6" s="10"/>
      <c r="D6" s="10"/>
      <c r="E6" s="32"/>
      <c r="F6" s="10"/>
      <c r="G6" s="11"/>
      <c r="H6" s="11"/>
    </row>
    <row r="7" spans="1:10" ht="22.5" customHeight="1" x14ac:dyDescent="0.25">
      <c r="B7" s="12" t="s">
        <v>4</v>
      </c>
      <c r="C7" s="13"/>
      <c r="D7" s="11"/>
      <c r="E7" s="11"/>
      <c r="F7" s="11"/>
      <c r="G7" s="11"/>
      <c r="H7" s="11"/>
    </row>
    <row r="8" spans="1:10" ht="15.75" x14ac:dyDescent="0.25">
      <c r="A8" s="14"/>
      <c r="B8" s="15"/>
      <c r="C8" s="11"/>
      <c r="D8" s="11"/>
      <c r="E8" s="11"/>
      <c r="F8" s="11"/>
      <c r="G8" s="11"/>
      <c r="H8" s="11"/>
    </row>
    <row r="9" spans="1:10" s="16" customFormat="1" ht="15.75" x14ac:dyDescent="0.2">
      <c r="A9" s="64" t="s">
        <v>5</v>
      </c>
      <c r="B9" s="68" t="s">
        <v>3</v>
      </c>
      <c r="C9" s="68"/>
      <c r="D9" s="68"/>
      <c r="E9" s="68"/>
      <c r="F9" s="68"/>
      <c r="G9" s="68"/>
      <c r="H9" s="68"/>
      <c r="I9" s="68"/>
      <c r="J9" s="68"/>
    </row>
    <row r="10" spans="1:10" s="16" customFormat="1" ht="12.75" customHeight="1" x14ac:dyDescent="0.2">
      <c r="A10" s="65"/>
      <c r="B10" s="69" t="s">
        <v>13</v>
      </c>
      <c r="C10" s="66" t="s">
        <v>0</v>
      </c>
      <c r="D10" s="67" t="s">
        <v>1</v>
      </c>
      <c r="E10" s="70" t="s">
        <v>10</v>
      </c>
      <c r="F10" s="71"/>
      <c r="G10" s="72"/>
      <c r="H10" s="69" t="s">
        <v>7</v>
      </c>
      <c r="I10" s="69"/>
      <c r="J10" s="69"/>
    </row>
    <row r="11" spans="1:10" s="16" customFormat="1" ht="21" customHeight="1" x14ac:dyDescent="0.2">
      <c r="A11" s="65"/>
      <c r="B11" s="69"/>
      <c r="C11" s="66"/>
      <c r="D11" s="67"/>
      <c r="E11" s="73"/>
      <c r="F11" s="74"/>
      <c r="G11" s="75"/>
      <c r="H11" s="69"/>
      <c r="I11" s="69"/>
      <c r="J11" s="69"/>
    </row>
    <row r="12" spans="1:10" s="16" customFormat="1" ht="63" x14ac:dyDescent="0.2">
      <c r="A12" s="65"/>
      <c r="B12" s="69"/>
      <c r="C12" s="66"/>
      <c r="D12" s="67"/>
      <c r="E12" s="2" t="s">
        <v>31</v>
      </c>
      <c r="F12" s="2" t="s">
        <v>32</v>
      </c>
      <c r="G12" s="2" t="s">
        <v>34</v>
      </c>
      <c r="H12" s="2" t="s">
        <v>14</v>
      </c>
      <c r="I12" s="17" t="s">
        <v>6</v>
      </c>
      <c r="J12" s="17" t="s">
        <v>11</v>
      </c>
    </row>
    <row r="13" spans="1:10" s="16" customFormat="1" ht="16.5" x14ac:dyDescent="0.2">
      <c r="A13" s="36">
        <v>1</v>
      </c>
      <c r="B13" s="37" t="s">
        <v>16</v>
      </c>
      <c r="C13" s="38" t="s">
        <v>15</v>
      </c>
      <c r="D13" s="39">
        <v>1</v>
      </c>
      <c r="E13" s="40">
        <v>200</v>
      </c>
      <c r="F13" s="41">
        <v>205</v>
      </c>
      <c r="G13" s="41">
        <v>210</v>
      </c>
      <c r="H13" s="41">
        <f>AVERAGE(E13:G13)</f>
        <v>205</v>
      </c>
      <c r="I13" s="42">
        <f t="shared" ref="I13:I27" si="0">STDEV(E13:G13)/AVERAGE(E13:G13)*100</f>
        <v>2.4390243902439024</v>
      </c>
      <c r="J13" s="42">
        <f>ROUND(SUM(E13:G13)/COUNT(E13:G13)*$D13,2)</f>
        <v>205</v>
      </c>
    </row>
    <row r="14" spans="1:10" s="16" customFormat="1" ht="16.5" x14ac:dyDescent="0.2">
      <c r="A14" s="36">
        <v>2</v>
      </c>
      <c r="B14" s="37" t="s">
        <v>17</v>
      </c>
      <c r="C14" s="38" t="s">
        <v>15</v>
      </c>
      <c r="D14" s="39">
        <v>1</v>
      </c>
      <c r="E14" s="40">
        <v>200</v>
      </c>
      <c r="F14" s="41">
        <v>200</v>
      </c>
      <c r="G14" s="41">
        <v>205</v>
      </c>
      <c r="H14" s="41">
        <f>AVERAGE(E14:G14)</f>
        <v>201.66666666666666</v>
      </c>
      <c r="I14" s="42">
        <f t="shared" si="0"/>
        <v>1.4314469484040311</v>
      </c>
      <c r="J14" s="42">
        <f>ROUND(SUM(E14:G14)/COUNT(E14:G14)*$D14,2)</f>
        <v>201.67</v>
      </c>
    </row>
    <row r="15" spans="1:10" s="16" customFormat="1" ht="16.5" x14ac:dyDescent="0.2">
      <c r="A15" s="36">
        <v>3</v>
      </c>
      <c r="B15" s="37" t="s">
        <v>18</v>
      </c>
      <c r="C15" s="38" t="s">
        <v>15</v>
      </c>
      <c r="D15" s="39">
        <v>1</v>
      </c>
      <c r="E15" s="40">
        <v>220</v>
      </c>
      <c r="F15" s="41">
        <v>225</v>
      </c>
      <c r="G15" s="41">
        <v>225</v>
      </c>
      <c r="H15" s="41">
        <f>AVERAGE(E15:G15)</f>
        <v>223.33333333333334</v>
      </c>
      <c r="I15" s="42">
        <f t="shared" si="0"/>
        <v>1.2925752295290129</v>
      </c>
      <c r="J15" s="42">
        <f>ROUND(SUM(E15:G15)/COUNT(E15:G15)*$D15,2)</f>
        <v>223.33</v>
      </c>
    </row>
    <row r="16" spans="1:10" s="16" customFormat="1" ht="16.5" x14ac:dyDescent="0.2">
      <c r="A16" s="36">
        <v>4</v>
      </c>
      <c r="B16" s="37" t="s">
        <v>22</v>
      </c>
      <c r="C16" s="38" t="s">
        <v>15</v>
      </c>
      <c r="D16" s="43">
        <v>1</v>
      </c>
      <c r="E16" s="40">
        <v>350</v>
      </c>
      <c r="F16" s="41">
        <v>355</v>
      </c>
      <c r="G16" s="41">
        <v>355</v>
      </c>
      <c r="H16" s="41">
        <f>AVERAGE(E16:G16)</f>
        <v>353.33333333333331</v>
      </c>
      <c r="I16" s="42">
        <f t="shared" si="0"/>
        <v>0.81700509790984777</v>
      </c>
      <c r="J16" s="42">
        <f t="shared" ref="J16:J27" si="1">ROUND(SUM(E16:G16)/COUNT(E16:G16)*$D16,2)</f>
        <v>353.33</v>
      </c>
    </row>
    <row r="17" spans="1:10" s="16" customFormat="1" ht="16.5" x14ac:dyDescent="0.2">
      <c r="A17" s="36">
        <v>5</v>
      </c>
      <c r="B17" s="37" t="s">
        <v>23</v>
      </c>
      <c r="C17" s="38" t="s">
        <v>15</v>
      </c>
      <c r="D17" s="39">
        <v>1</v>
      </c>
      <c r="E17" s="40">
        <v>450</v>
      </c>
      <c r="F17" s="41">
        <v>455</v>
      </c>
      <c r="G17" s="41">
        <v>455</v>
      </c>
      <c r="H17" s="41">
        <f t="shared" ref="H17:H27" si="2">AVERAGE(E17:G17)</f>
        <v>453.33333333333331</v>
      </c>
      <c r="I17" s="42">
        <f t="shared" si="0"/>
        <v>0.63678338513561672</v>
      </c>
      <c r="J17" s="42">
        <f t="shared" si="1"/>
        <v>453.33</v>
      </c>
    </row>
    <row r="18" spans="1:10" s="16" customFormat="1" ht="16.5" x14ac:dyDescent="0.2">
      <c r="A18" s="36">
        <v>6</v>
      </c>
      <c r="B18" s="37" t="s">
        <v>19</v>
      </c>
      <c r="C18" s="38" t="s">
        <v>15</v>
      </c>
      <c r="D18" s="39">
        <v>1</v>
      </c>
      <c r="E18" s="40">
        <v>100</v>
      </c>
      <c r="F18" s="41">
        <v>110</v>
      </c>
      <c r="G18" s="41">
        <v>110</v>
      </c>
      <c r="H18" s="41">
        <f t="shared" si="2"/>
        <v>106.66666666666667</v>
      </c>
      <c r="I18" s="42">
        <f t="shared" si="0"/>
        <v>5.4126587736527414</v>
      </c>
      <c r="J18" s="42">
        <f t="shared" si="1"/>
        <v>106.67</v>
      </c>
    </row>
    <row r="19" spans="1:10" s="16" customFormat="1" ht="16.5" x14ac:dyDescent="0.2">
      <c r="A19" s="36">
        <v>7</v>
      </c>
      <c r="B19" s="37" t="s">
        <v>20</v>
      </c>
      <c r="C19" s="38" t="s">
        <v>15</v>
      </c>
      <c r="D19" s="43">
        <v>1</v>
      </c>
      <c r="E19" s="40">
        <v>150</v>
      </c>
      <c r="F19" s="41">
        <v>160</v>
      </c>
      <c r="G19" s="41">
        <v>160</v>
      </c>
      <c r="H19" s="41">
        <f t="shared" si="2"/>
        <v>156.66666666666666</v>
      </c>
      <c r="I19" s="42">
        <f t="shared" si="0"/>
        <v>3.6852144841891006</v>
      </c>
      <c r="J19" s="42">
        <f t="shared" si="1"/>
        <v>156.66999999999999</v>
      </c>
    </row>
    <row r="20" spans="1:10" s="16" customFormat="1" ht="16.5" x14ac:dyDescent="0.2">
      <c r="A20" s="36">
        <v>8</v>
      </c>
      <c r="B20" s="37" t="s">
        <v>24</v>
      </c>
      <c r="C20" s="38" t="s">
        <v>15</v>
      </c>
      <c r="D20" s="43">
        <v>1</v>
      </c>
      <c r="E20" s="40">
        <v>270</v>
      </c>
      <c r="F20" s="41">
        <v>280</v>
      </c>
      <c r="G20" s="41">
        <v>300</v>
      </c>
      <c r="H20" s="41">
        <f t="shared" si="2"/>
        <v>283.33333333333331</v>
      </c>
      <c r="I20" s="42">
        <f t="shared" si="0"/>
        <v>5.3912655234774594</v>
      </c>
      <c r="J20" s="42">
        <f t="shared" si="1"/>
        <v>283.33</v>
      </c>
    </row>
    <row r="21" spans="1:10" s="16" customFormat="1" ht="16.5" x14ac:dyDescent="0.2">
      <c r="A21" s="36">
        <v>9</v>
      </c>
      <c r="B21" s="37" t="s">
        <v>25</v>
      </c>
      <c r="C21" s="38" t="s">
        <v>15</v>
      </c>
      <c r="D21" s="43">
        <v>1</v>
      </c>
      <c r="E21" s="40">
        <v>200</v>
      </c>
      <c r="F21" s="41">
        <v>200</v>
      </c>
      <c r="G21" s="41">
        <v>200</v>
      </c>
      <c r="H21" s="41">
        <f t="shared" si="2"/>
        <v>200</v>
      </c>
      <c r="I21" s="42">
        <f t="shared" si="0"/>
        <v>0</v>
      </c>
      <c r="J21" s="42">
        <f t="shared" si="1"/>
        <v>200</v>
      </c>
    </row>
    <row r="22" spans="1:10" s="16" customFormat="1" ht="16.5" x14ac:dyDescent="0.2">
      <c r="A22" s="36"/>
      <c r="B22" s="37" t="s">
        <v>33</v>
      </c>
      <c r="C22" s="38" t="s">
        <v>15</v>
      </c>
      <c r="D22" s="43">
        <v>1</v>
      </c>
      <c r="E22" s="40">
        <v>600</v>
      </c>
      <c r="F22" s="41">
        <v>600</v>
      </c>
      <c r="G22" s="41">
        <v>600</v>
      </c>
      <c r="H22" s="41">
        <f t="shared" si="2"/>
        <v>600</v>
      </c>
      <c r="I22" s="42">
        <f t="shared" si="0"/>
        <v>0</v>
      </c>
      <c r="J22" s="42">
        <f t="shared" si="1"/>
        <v>600</v>
      </c>
    </row>
    <row r="23" spans="1:10" s="16" customFormat="1" ht="16.5" x14ac:dyDescent="0.2">
      <c r="A23" s="36">
        <v>10</v>
      </c>
      <c r="B23" s="37" t="s">
        <v>26</v>
      </c>
      <c r="C23" s="38" t="s">
        <v>15</v>
      </c>
      <c r="D23" s="43">
        <v>1</v>
      </c>
      <c r="E23" s="40">
        <v>100</v>
      </c>
      <c r="F23" s="41">
        <v>100</v>
      </c>
      <c r="G23" s="41">
        <v>100</v>
      </c>
      <c r="H23" s="41">
        <f t="shared" si="2"/>
        <v>100</v>
      </c>
      <c r="I23" s="42">
        <f t="shared" si="0"/>
        <v>0</v>
      </c>
      <c r="J23" s="42">
        <f t="shared" si="1"/>
        <v>100</v>
      </c>
    </row>
    <row r="24" spans="1:10" s="16" customFormat="1" ht="16.5" x14ac:dyDescent="0.2">
      <c r="A24" s="36">
        <v>11</v>
      </c>
      <c r="B24" s="37" t="s">
        <v>27</v>
      </c>
      <c r="C24" s="38" t="s">
        <v>15</v>
      </c>
      <c r="D24" s="43">
        <v>1</v>
      </c>
      <c r="E24" s="40">
        <v>300</v>
      </c>
      <c r="F24" s="41">
        <v>310</v>
      </c>
      <c r="G24" s="41">
        <v>310</v>
      </c>
      <c r="H24" s="41">
        <f t="shared" si="2"/>
        <v>306.66666666666669</v>
      </c>
      <c r="I24" s="42">
        <f t="shared" si="0"/>
        <v>1.882663921270519</v>
      </c>
      <c r="J24" s="42">
        <f t="shared" si="1"/>
        <v>306.67</v>
      </c>
    </row>
    <row r="25" spans="1:10" s="16" customFormat="1" ht="16.5" x14ac:dyDescent="0.2">
      <c r="A25" s="36">
        <v>12</v>
      </c>
      <c r="B25" s="37" t="s">
        <v>28</v>
      </c>
      <c r="C25" s="38" t="s">
        <v>15</v>
      </c>
      <c r="D25" s="43">
        <v>1</v>
      </c>
      <c r="E25" s="40">
        <v>650</v>
      </c>
      <c r="F25" s="41">
        <v>655</v>
      </c>
      <c r="G25" s="41">
        <v>660</v>
      </c>
      <c r="H25" s="41">
        <f t="shared" si="2"/>
        <v>655</v>
      </c>
      <c r="I25" s="42">
        <f t="shared" si="0"/>
        <v>0.76335877862595414</v>
      </c>
      <c r="J25" s="42">
        <f t="shared" si="1"/>
        <v>655</v>
      </c>
    </row>
    <row r="26" spans="1:10" s="16" customFormat="1" ht="16.5" x14ac:dyDescent="0.2">
      <c r="A26" s="53"/>
      <c r="B26" s="63" t="s">
        <v>29</v>
      </c>
      <c r="C26" s="38" t="s">
        <v>15</v>
      </c>
      <c r="D26" s="43">
        <v>1</v>
      </c>
      <c r="E26" s="41">
        <v>200</v>
      </c>
      <c r="F26" s="41">
        <v>200</v>
      </c>
      <c r="G26" s="41">
        <v>200</v>
      </c>
      <c r="H26" s="41">
        <f t="shared" si="2"/>
        <v>200</v>
      </c>
      <c r="I26" s="42">
        <f t="shared" si="0"/>
        <v>0</v>
      </c>
      <c r="J26" s="42">
        <f t="shared" si="1"/>
        <v>200</v>
      </c>
    </row>
    <row r="27" spans="1:10" s="16" customFormat="1" ht="17.25" thickBot="1" x14ac:dyDescent="0.25">
      <c r="A27" s="53"/>
      <c r="B27" s="54" t="s">
        <v>30</v>
      </c>
      <c r="C27" s="55" t="s">
        <v>15</v>
      </c>
      <c r="D27" s="56">
        <v>1</v>
      </c>
      <c r="E27" s="57">
        <v>350</v>
      </c>
      <c r="F27" s="58">
        <v>350</v>
      </c>
      <c r="G27" s="59">
        <v>350</v>
      </c>
      <c r="H27" s="60">
        <f t="shared" si="2"/>
        <v>350</v>
      </c>
      <c r="I27" s="61">
        <f t="shared" si="0"/>
        <v>0</v>
      </c>
      <c r="J27" s="62">
        <f t="shared" si="1"/>
        <v>350</v>
      </c>
    </row>
    <row r="28" spans="1:10" s="16" customFormat="1" ht="16.5" thickBot="1" x14ac:dyDescent="0.3">
      <c r="A28" s="44"/>
      <c r="B28" s="45" t="s">
        <v>21</v>
      </c>
      <c r="C28" s="46"/>
      <c r="D28" s="47"/>
      <c r="E28" s="48">
        <f>SUM(E13:E27)</f>
        <v>4340</v>
      </c>
      <c r="F28" s="48">
        <f>SUM(F13:F27)</f>
        <v>4405</v>
      </c>
      <c r="G28" s="49">
        <f>SUM(G13:G27)</f>
        <v>4440</v>
      </c>
      <c r="H28" s="50"/>
      <c r="I28" s="51"/>
      <c r="J28" s="52">
        <f>AVERAGE(E28,F28,G28)</f>
        <v>4395</v>
      </c>
    </row>
    <row r="29" spans="1:10" s="16" customFormat="1" ht="15.75" x14ac:dyDescent="0.25">
      <c r="A29" s="18"/>
      <c r="B29" s="19"/>
      <c r="C29" s="20"/>
      <c r="D29" s="21"/>
      <c r="E29" s="21"/>
      <c r="F29" s="22"/>
      <c r="G29" s="22"/>
      <c r="H29" s="26"/>
      <c r="I29" s="23"/>
      <c r="J29" s="3"/>
    </row>
    <row r="30" spans="1:10" ht="15.75" x14ac:dyDescent="0.2">
      <c r="A30" s="24"/>
      <c r="B30" s="25" t="s">
        <v>12</v>
      </c>
      <c r="C30" s="1"/>
      <c r="D30" s="26"/>
      <c r="E30" s="26"/>
      <c r="F30" s="26"/>
      <c r="G30" s="26"/>
      <c r="H30" s="26"/>
    </row>
    <row r="31" spans="1:10" ht="15.75" x14ac:dyDescent="0.2">
      <c r="A31" s="24"/>
      <c r="B31" s="27" t="s">
        <v>8</v>
      </c>
      <c r="C31" s="1"/>
      <c r="D31" s="26"/>
      <c r="E31" s="26"/>
      <c r="F31" s="26"/>
      <c r="G31" s="26"/>
      <c r="H31" s="26"/>
    </row>
    <row r="32" spans="1:10" ht="15.75" x14ac:dyDescent="0.2">
      <c r="A32" s="24"/>
      <c r="B32" s="27" t="s">
        <v>9</v>
      </c>
      <c r="C32" s="1"/>
      <c r="D32" s="26"/>
      <c r="E32" s="26"/>
      <c r="F32" s="26"/>
      <c r="G32" s="26"/>
      <c r="H32" s="26"/>
    </row>
    <row r="33" spans="1:10" ht="15.75" x14ac:dyDescent="0.2">
      <c r="A33" s="24"/>
      <c r="B33" s="27"/>
      <c r="C33" s="1"/>
      <c r="D33" s="26"/>
      <c r="E33" s="26"/>
      <c r="F33" s="26"/>
      <c r="G33" s="26"/>
      <c r="H33" s="26"/>
    </row>
    <row r="34" spans="1:10" ht="68.25" customHeight="1" x14ac:dyDescent="0.2">
      <c r="A34" s="28"/>
      <c r="B34" s="80" t="s">
        <v>37</v>
      </c>
      <c r="C34" s="80"/>
      <c r="D34" s="80"/>
      <c r="E34" s="80"/>
      <c r="F34" s="80"/>
      <c r="G34" s="80"/>
      <c r="H34" s="80"/>
      <c r="I34" s="80"/>
      <c r="J34" s="80"/>
    </row>
    <row r="35" spans="1:10" ht="5.25" customHeight="1" x14ac:dyDescent="0.2">
      <c r="A35" s="29"/>
      <c r="B35" s="79"/>
      <c r="C35" s="79"/>
      <c r="D35" s="79"/>
      <c r="E35" s="79"/>
      <c r="F35" s="79"/>
      <c r="G35" s="79"/>
      <c r="H35" s="79"/>
      <c r="I35" s="79"/>
      <c r="J35" s="79"/>
    </row>
    <row r="36" spans="1:10" ht="48.75" customHeight="1" x14ac:dyDescent="0.2">
      <c r="B36" s="31" t="s">
        <v>35</v>
      </c>
    </row>
    <row r="55" spans="10:10" ht="15" x14ac:dyDescent="0.2">
      <c r="J55" s="30"/>
    </row>
  </sheetData>
  <autoFilter ref="A12:S32"/>
  <mergeCells count="12">
    <mergeCell ref="B5:J5"/>
    <mergeCell ref="B3:G4"/>
    <mergeCell ref="B10:B12"/>
    <mergeCell ref="I4:J4"/>
    <mergeCell ref="B35:J35"/>
    <mergeCell ref="B34:J34"/>
    <mergeCell ref="A9:A12"/>
    <mergeCell ref="C10:C12"/>
    <mergeCell ref="D10:D12"/>
    <mergeCell ref="B9:J9"/>
    <mergeCell ref="H10:J11"/>
    <mergeCell ref="E10:G11"/>
  </mergeCells>
  <phoneticPr fontId="0" type="noConversion"/>
  <conditionalFormatting sqref="I13:I27">
    <cfRule type="cellIs" dxfId="0" priority="2" operator="greaterThan">
      <formula>33</formula>
    </cfRule>
  </conditionalFormatting>
  <pageMargins left="0.62992125984251968" right="0.23622047244094491" top="0.23622047244094491" bottom="0.27559055118110237" header="0.15748031496062992" footer="0.15748031496062992"/>
  <pageSetup paperSize="9" scale="7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Корогодина Ирина Базарбаевна</cp:lastModifiedBy>
  <cp:revision>1</cp:revision>
  <cp:lastPrinted>2023-02-06T05:39:24Z</cp:lastPrinted>
  <dcterms:created xsi:type="dcterms:W3CDTF">2013-01-11T07:45:47Z</dcterms:created>
  <dcterms:modified xsi:type="dcterms:W3CDTF">2026-06-04T05:36:19Z</dcterms:modified>
</cp:coreProperties>
</file>