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persons/person.xml" ContentType="application/vnd.ms-excel.person+xml"/>
  <Override PartName="/xl/threadedComments/threadedComment1.xml" ContentType="application/vnd.ms-excel.threadedcomment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Расчет цены" sheetId="1" state="visible" r:id="rId2"/>
  </sheets>
  <definedNames>
    <definedName name="_xlnm.Print_Area" localSheetId="0">'Расчет цены'!$A$1:$Q$20</definedName>
  </definedNames>
  <calcPr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tc={00450073-0049-46F3-9ADC-001C008C00F2}</author>
    <author>tc={00070028-00DA-4C79-88BA-00E7003F005F}</author>
    <author>tc={00590099-003F-4AC0-9866-0061005000CD}</author>
    <author>tc={007200C9-00E9-407F-8532-009900A10056}</author>
  </authors>
  <commentList>
    <comment ref="N11" authorId="0" xr:uid="{00450073-0049-46F3-9ADC-001C008C00F2}">
      <text>
        <r>
          <rPr>
            <b/>
            <sz val="9"/>
            <rFont val="Tahoma"/>
          </rPr>
          <t>User:</t>
        </r>
        <r>
          <rPr>
            <sz val="9"/>
            <rFont val="Tahoma"/>
          </rPr>
          <t xml:space="preserve">
к-во  столбцов меняем вручную
</t>
        </r>
      </text>
    </comment>
    <comment ref="N12" authorId="1" xr:uid="{00070028-00DA-4C79-88BA-00E7003F005F}">
      <text>
        <r>
          <rPr>
            <b/>
            <sz val="9"/>
            <rFont val="Tahoma"/>
          </rPr>
          <t>User:</t>
        </r>
        <r>
          <rPr>
            <sz val="9"/>
            <rFont val="Tahoma"/>
          </rPr>
          <t xml:space="preserve">
к-во  столбцов меняем вручную
</t>
        </r>
      </text>
    </comment>
    <comment ref="N9" authorId="2" xr:uid="{00590099-003F-4AC0-9866-0061005000CD}">
      <text>
        <r>
          <rPr>
            <b/>
            <sz val="9"/>
            <rFont val="Tahoma"/>
          </rPr>
          <t>User:</t>
        </r>
        <r>
          <rPr>
            <sz val="9"/>
            <rFont val="Tahoma"/>
          </rPr>
          <t xml:space="preserve">
к-во  столбцов меняем вручную
</t>
        </r>
      </text>
    </comment>
    <comment ref="N10" authorId="3" xr:uid="{007200C9-00E9-407F-8532-009900A10056}">
      <text>
        <r>
          <rPr>
            <b/>
            <sz val="9"/>
            <rFont val="Tahoma"/>
          </rPr>
          <t>User:</t>
        </r>
        <r>
          <rPr>
            <sz val="9"/>
            <rFont val="Tahoma"/>
          </rPr>
          <t xml:space="preserve">
к-во  столбцов меняем вручную
</t>
        </r>
      </text>
    </comment>
  </commentList>
</comments>
</file>

<file path=xl/sharedStrings.xml><?xml version="1.0" encoding="utf-8"?>
<sst xmlns="http://schemas.openxmlformats.org/spreadsheetml/2006/main" count="31" uniqueCount="31">
  <si>
    <t xml:space="preserve">Приложение 
</t>
  </si>
  <si>
    <t xml:space="preserve">ОБОСНОВАНИЕ НАЧАЛЬНОЙ (МАКСИМАЛЬНОЙ) ЦЕНЫ КОНТРАКТА</t>
  </si>
  <si>
    <r>
      <rPr>
        <b/>
        <sz val="12"/>
        <color indexed="64"/>
        <rFont val="Times New Roman"/>
      </rPr>
      <t xml:space="preserve">Объект закупки:  </t>
    </r>
    <r>
      <rPr>
        <sz val="12"/>
        <color indexed="64"/>
        <rFont val="Times New Roman"/>
      </rPr>
      <t xml:space="preserve">Оказание услуг по разработке паспортов отходов </t>
    </r>
  </si>
  <si>
    <r>
      <t xml:space="preserve">Используемый метод определения НМЦК с обоснованием:  </t>
    </r>
    <r>
      <rPr>
        <sz val="12"/>
        <color indexed="64"/>
        <rFont val="Times New Roman"/>
      </rPr>
      <t xml:space="preserve">Используемый метод определения начальной (максимальной) цены контракта: метод сопоставления рыночных цен.   
Метод сопоставимых рыночных цен (анализа рынка) является приоритетным для определения и обоснования начальной (максимальной) цены контракта     
Для обоснования цены использованы коммерческие предложения.  </t>
    </r>
  </si>
  <si>
    <t xml:space="preserve">В результате заказчик получил три коммерческих предложения (расчет НМЦК см. таблицу).</t>
  </si>
  <si>
    <t>№</t>
  </si>
  <si>
    <t xml:space="preserve">Наименование предмета контракта</t>
  </si>
  <si>
    <t xml:space="preserve">Ед. изм</t>
  </si>
  <si>
    <t>Кол-во</t>
  </si>
  <si>
    <t xml:space="preserve">Коммерческие предложения (руб./ед.изм.)</t>
  </si>
  <si>
    <t xml:space="preserve">Однородность совокупности значений выявленных цен, используемых в расчете Н(М)ЦК, ЦКЕП</t>
  </si>
  <si>
    <t xml:space="preserve">Н(М)ЦК, ЦКЕП, определяемая методом сопоставимых рыночных цен (анализа рынка)*</t>
  </si>
  <si>
    <t xml:space="preserve">Поставщик №1 вх.№ 05464-Вх/26 от 05.03.2026</t>
  </si>
  <si>
    <t xml:space="preserve">Поставщик №2 вх.№ 06382-Вх/26 от 16.03.2026 </t>
  </si>
  <si>
    <t xml:space="preserve">Поставщик №3 вх.№ № 05210-Вх/26 от 02.03.2026 </t>
  </si>
  <si>
    <t xml:space="preserve">Поставщик №4 вх.№ 13  от 17.02.2023</t>
  </si>
  <si>
    <t xml:space="preserve">Применяемый коэффициент</t>
  </si>
  <si>
    <t xml:space="preserve">Средняя арифметическая цена за единицу     &lt;ц&gt; </t>
  </si>
  <si>
    <t xml:space="preserve">Среднее квадратичное отклонение</t>
  </si>
  <si>
    <r>
      <t xml:space="preserve">коэффициент вариации цен V (%)           </t>
    </r>
    <r>
      <rPr>
        <i/>
        <sz val="10"/>
        <color indexed="64"/>
        <rFont val="Times New Roman"/>
      </rPr>
      <t xml:space="preserve">         (не должен превышать 33%)</t>
    </r>
  </si>
  <si>
    <r>
      <t/>
    </r>
    <r>
      <rPr>
        <b/>
        <sz val="10"/>
        <color indexed="64"/>
        <rFont val="Times New Roman"/>
      </rPr>
      <t xml:space="preserve">Расчет Н(М)ЦК по формуле</t>
    </r>
    <r>
      <rPr>
        <sz val="10"/>
        <color indexed="64"/>
        <rFont val="Times New Roman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</si>
  <si>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Цена за единицу изм. (руб.)</t>
  </si>
  <si>
    <t xml:space="preserve">Цена за единицу изм. с округлением (вниз) до сотых долей после запятой (руб.)</t>
  </si>
  <si>
    <t xml:space="preserve">Н(М)ЦК, ЦКЕП контракта с учетом округления цены за единицу (руб.)</t>
  </si>
  <si>
    <t xml:space="preserve">Отходы синтетических и полусинтетических масел моторных - код по ФККО 41310001313</t>
  </si>
  <si>
    <t>шт.</t>
  </si>
  <si>
    <t>-</t>
  </si>
  <si>
    <t xml:space="preserve">Картриджи печатающих устройств с содержанием тонера 7% и более отработанные - код по ФККО 48120301523</t>
  </si>
  <si>
    <t xml:space="preserve">картриджи печатающих устройств с содержанием тонера менее 7% отработанные  - код по ФККО 48120302524</t>
  </si>
  <si>
    <t>Итого</t>
  </si>
  <si>
    <t xml:space="preserve">* При определении Н(М)ЦК,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ЦКЕП,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
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</si>
</sst>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6">
    <numFmt numFmtId="160" formatCode="_-* #,##0.00\ &quot;₽&quot;_-;\-* #,##0.00\ &quot;₽&quot;_-;_-* &quot;-&quot;??\ &quot;₽&quot;_-;_-@_-"/>
    <numFmt numFmtId="161" formatCode="_-* #,##0\ &quot;₽&quot;_-;\-* #,##0\ &quot;₽&quot;_-;_-* &quot;-&quot;\ &quot;₽&quot;_-;_-@_-"/>
    <numFmt numFmtId="162" formatCode="_-* #,##0.00_-;\-* #,##0.00_-;_-* &quot;-&quot;??_-;_-@_-"/>
    <numFmt numFmtId="163" formatCode="_-* #,##0_-;\-* #,##0_-;_-* &quot;-&quot;_-;_-@_-"/>
    <numFmt numFmtId="164" formatCode="0.0000"/>
    <numFmt numFmtId="165" formatCode="0.000"/>
  </numFmts>
  <fonts count="29">
    <font>
      <sz val="11.000000"/>
      <color theme="1" tint="0"/>
      <name val="Calibri"/>
      <scheme val="minor"/>
    </font>
    <font>
      <sz val="11.000000"/>
      <color theme="0" tint="0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u/>
      <sz val="11.000000"/>
      <color indexed="4"/>
      <name val="Calibri"/>
      <scheme val="minor"/>
    </font>
    <font>
      <b/>
      <sz val="15.000000"/>
      <color theme="3" tint="0"/>
      <name val="Calibri"/>
      <scheme val="minor"/>
    </font>
    <font>
      <b/>
      <sz val="13.000000"/>
      <color theme="3" tint="0"/>
      <name val="Calibri"/>
      <scheme val="minor"/>
    </font>
    <font>
      <b/>
      <sz val="11.000000"/>
      <color theme="3" tint="0"/>
      <name val="Calibri"/>
      <scheme val="minor"/>
    </font>
    <font>
      <b/>
      <sz val="11.000000"/>
      <color theme="1" tint="0"/>
      <name val="Calibri"/>
      <scheme val="minor"/>
    </font>
    <font>
      <b/>
      <sz val="11.000000"/>
      <color theme="0" tint="0"/>
      <name val="Calibri"/>
      <scheme val="minor"/>
    </font>
    <font>
      <sz val="18.000000"/>
      <color theme="3" tint="0"/>
      <name val="Calibri Light"/>
      <scheme val="major"/>
    </font>
    <font>
      <sz val="11.000000"/>
      <color rgb="FF9C5700"/>
      <name val="Calibri"/>
      <scheme val="minor"/>
    </font>
    <font>
      <u/>
      <sz val="11.000000"/>
      <color indexed="20"/>
      <name val="Calibri"/>
      <scheme val="minor"/>
    </font>
    <font>
      <sz val="11.000000"/>
      <color rgb="FF9C0006"/>
      <name val="Calibri"/>
      <scheme val="minor"/>
    </font>
    <font>
      <i/>
      <sz val="11.000000"/>
      <color rgb="FF7F7F7F"/>
      <name val="Calibri"/>
      <scheme val="minor"/>
    </font>
    <font>
      <sz val="11.000000"/>
      <color rgb="FFFA7D00"/>
      <name val="Calibri"/>
      <scheme val="minor"/>
    </font>
    <font>
      <sz val="11.000000"/>
      <color indexed="2"/>
      <name val="Calibri"/>
      <scheme val="minor"/>
    </font>
    <font>
      <sz val="11.000000"/>
      <color rgb="FF006100"/>
      <name val="Calibri"/>
      <scheme val="minor"/>
    </font>
    <font>
      <sz val="10.000000"/>
      <color indexed="64"/>
      <name val="Times New Roman"/>
    </font>
    <font>
      <b/>
      <sz val="12.000000"/>
      <color indexed="64"/>
      <name val="Times New Roman"/>
    </font>
    <font>
      <sz val="12.000000"/>
      <color indexed="64"/>
      <name val="Times New Roman"/>
    </font>
    <font>
      <b/>
      <sz val="10.000000"/>
      <color indexed="64"/>
      <name val="Times New Roman"/>
    </font>
    <font>
      <b/>
      <sz val="10.000000"/>
      <name val="Times New Roman"/>
    </font>
    <font>
      <b/>
      <sz val="10.000000"/>
      <color indexed="2"/>
      <name val="Times New Roman"/>
    </font>
    <font>
      <sz val="10.000000"/>
      <name val="Times New Roman"/>
    </font>
    <font>
      <sz val="10.000000"/>
      <color indexed="2"/>
      <name val="Times New Roman"/>
    </font>
    <font>
      <b/>
      <sz val="12.000000"/>
      <color indexed="2"/>
      <name val="Times New Roman"/>
    </font>
    <font>
      <sz val="11.000000"/>
      <color indexed="64"/>
      <name val="Times New Roman"/>
    </font>
  </fonts>
  <fills count="33">
    <fill>
      <patternFill patternType="none"/>
    </fill>
    <fill>
      <patternFill patternType="gray125"/>
    </fill>
    <fill>
      <patternFill patternType="solid">
        <fgColor theme="4" tint="0.79998199999999997"/>
        <bgColor theme="4" tint="0.79998199999999997"/>
      </patternFill>
    </fill>
    <fill>
      <patternFill patternType="solid">
        <fgColor theme="5" tint="0.79998199999999997"/>
        <bgColor theme="5" tint="0.79998199999999997"/>
      </patternFill>
    </fill>
    <fill>
      <patternFill patternType="solid">
        <fgColor theme="6" tint="0.79998199999999997"/>
        <bgColor theme="6" tint="0.79998199999999997"/>
      </patternFill>
    </fill>
    <fill>
      <patternFill patternType="solid">
        <fgColor theme="7" tint="0.79998199999999997"/>
        <bgColor theme="7" tint="0.79998199999999997"/>
      </patternFill>
    </fill>
    <fill>
      <patternFill patternType="solid">
        <fgColor theme="8" tint="0.79998199999999997"/>
        <bgColor theme="8" tint="0.79998199999999997"/>
      </patternFill>
    </fill>
    <fill>
      <patternFill patternType="solid">
        <fgColor theme="9" tint="0.79998199999999997"/>
        <bgColor theme="9" tint="0.79998199999999997"/>
      </patternFill>
    </fill>
    <fill>
      <patternFill patternType="solid">
        <fgColor theme="4" tint="0.59999400000000003"/>
        <bgColor theme="4" tint="0.59999400000000003"/>
      </patternFill>
    </fill>
    <fill>
      <patternFill patternType="solid">
        <fgColor theme="5" tint="0.59999400000000003"/>
        <bgColor theme="5" tint="0.59999400000000003"/>
      </patternFill>
    </fill>
    <fill>
      <patternFill patternType="solid">
        <fgColor theme="6" tint="0.59999400000000003"/>
        <bgColor theme="6" tint="0.59999400000000003"/>
      </patternFill>
    </fill>
    <fill>
      <patternFill patternType="solid">
        <fgColor theme="7" tint="0.59999400000000003"/>
        <bgColor theme="7" tint="0.59999400000000003"/>
      </patternFill>
    </fill>
    <fill>
      <patternFill patternType="solid">
        <fgColor theme="8" tint="0.59999400000000003"/>
        <bgColor theme="8" tint="0.59999400000000003"/>
      </patternFill>
    </fill>
    <fill>
      <patternFill patternType="solid">
        <fgColor theme="9" tint="0.59999400000000003"/>
        <bgColor theme="9" tint="0.59999400000000003"/>
      </patternFill>
    </fill>
    <fill>
      <patternFill patternType="solid">
        <fgColor theme="4" tint="0.399976"/>
        <bgColor theme="4" tint="0.399976"/>
      </patternFill>
    </fill>
    <fill>
      <patternFill patternType="solid">
        <fgColor theme="5" tint="0.399976"/>
        <bgColor theme="5" tint="0.399976"/>
      </patternFill>
    </fill>
    <fill>
      <patternFill patternType="solid">
        <fgColor theme="6" tint="0.399976"/>
        <bgColor theme="6" tint="0.399976"/>
      </patternFill>
    </fill>
    <fill>
      <patternFill patternType="solid">
        <fgColor theme="7" tint="0.399976"/>
        <bgColor theme="7" tint="0.399976"/>
      </patternFill>
    </fill>
    <fill>
      <patternFill patternType="solid">
        <fgColor theme="8" tint="0.399976"/>
        <bgColor theme="8" tint="0.399976"/>
      </patternFill>
    </fill>
    <fill>
      <patternFill patternType="solid">
        <fgColor theme="9" tint="0.399976"/>
        <bgColor theme="9" tint="0.399976"/>
      </patternFill>
    </fill>
    <fill>
      <patternFill patternType="solid">
        <fgColor theme="4" tint="0"/>
        <bgColor theme="4" tint="0"/>
      </patternFill>
    </fill>
    <fill>
      <patternFill patternType="solid">
        <fgColor theme="5" tint="0"/>
        <bgColor theme="5" tint="0"/>
      </patternFill>
    </fill>
    <fill>
      <patternFill patternType="solid">
        <fgColor theme="6" tint="0"/>
        <bgColor theme="6" tint="0"/>
      </patternFill>
    </fill>
    <fill>
      <patternFill patternType="solid">
        <fgColor theme="7" tint="0"/>
        <bgColor theme="7" tint="0"/>
      </patternFill>
    </fill>
    <fill>
      <patternFill patternType="solid">
        <fgColor theme="8" tint="0"/>
        <bgColor theme="8" tint="0"/>
      </patternFill>
    </fill>
    <fill>
      <patternFill patternType="solid">
        <fgColor theme="9" tint="0"/>
        <bgColor theme="9" tint="0"/>
      </patternFill>
    </fill>
    <fill>
      <patternFill patternType="solid">
        <fgColor indexed="47"/>
        <bgColor indexed="47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FFEB9C"/>
        <bgColor rgb="FFFFEB9C"/>
      </patternFill>
    </fill>
    <fill>
      <patternFill patternType="solid">
        <fgColor rgb="FFFFC7CE"/>
        <bgColor rgb="FFFFC7CE"/>
      </patternFill>
    </fill>
    <fill>
      <patternFill patternType="solid">
        <fgColor indexed="26"/>
        <bgColor indexed="26"/>
      </patternFill>
    </fill>
    <fill>
      <patternFill patternType="solid">
        <fgColor rgb="FFC6EFCE"/>
        <bgColor rgb="FFC6EFCE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none"/>
      <right style="none"/>
      <top style="none"/>
      <bottom style="thick">
        <color theme="4" tint="0"/>
      </bottom>
      <diagonal style="none"/>
    </border>
    <border>
      <left style="none"/>
      <right style="none"/>
      <top style="none"/>
      <bottom style="thick">
        <color theme="4" tint="0.49998500000000001"/>
      </bottom>
      <diagonal style="none"/>
    </border>
    <border>
      <left style="none"/>
      <right style="none"/>
      <top style="none"/>
      <bottom style="medium">
        <color theme="4" tint="0.399976"/>
      </bottom>
      <diagonal style="none"/>
    </border>
    <border>
      <left style="none"/>
      <right style="none"/>
      <top style="thin">
        <color theme="4" tint="0"/>
      </top>
      <bottom style="double">
        <color theme="4" tint="0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</borders>
  <cellStyleXfs count="49">
    <xf fontId="0" fillId="0" borderId="0" numFmtId="0" applyNumberFormat="1" applyFont="1" applyFill="1" applyBorder="1"/>
    <xf fontId="0" fillId="2" borderId="0" numFmtId="0" applyNumberFormat="1" applyFont="1" applyFill="1" applyBorder="1"/>
    <xf fontId="0" fillId="3" borderId="0" numFmtId="0" applyNumberFormat="1" applyFont="1" applyFill="1" applyBorder="1"/>
    <xf fontId="0" fillId="4" borderId="0" numFmtId="0" applyNumberFormat="1" applyFont="1" applyFill="1" applyBorder="1"/>
    <xf fontId="0" fillId="5" borderId="0" numFmtId="0" applyNumberFormat="1" applyFont="1" applyFill="1" applyBorder="1"/>
    <xf fontId="0" fillId="6" borderId="0" numFmtId="0" applyNumberFormat="1" applyFont="1" applyFill="1" applyBorder="1"/>
    <xf fontId="0" fillId="7" borderId="0" numFmtId="0" applyNumberFormat="1" applyFont="1" applyFill="1" applyBorder="1"/>
    <xf fontId="0" fillId="8" borderId="0" numFmtId="0" applyNumberFormat="1" applyFont="1" applyFill="1" applyBorder="1"/>
    <xf fontId="0" fillId="9" borderId="0" numFmtId="0" applyNumberFormat="1" applyFont="1" applyFill="1" applyBorder="1"/>
    <xf fontId="0" fillId="10" borderId="0" numFmtId="0" applyNumberFormat="1" applyFont="1" applyFill="1" applyBorder="1"/>
    <xf fontId="0" fillId="11" borderId="0" numFmtId="0" applyNumberFormat="1" applyFont="1" applyFill="1" applyBorder="1"/>
    <xf fontId="0" fillId="12" borderId="0" numFmtId="0" applyNumberFormat="1" applyFont="1" applyFill="1" applyBorder="1"/>
    <xf fontId="0" fillId="13" borderId="0" numFmtId="0" applyNumberFormat="1" applyFont="1" applyFill="1" applyBorder="1"/>
    <xf fontId="0" fillId="14" borderId="0" numFmtId="0" applyNumberFormat="1" applyFont="1" applyFill="1" applyBorder="1"/>
    <xf fontId="0" fillId="15" borderId="0" numFmtId="0" applyNumberFormat="1" applyFont="1" applyFill="1" applyBorder="1"/>
    <xf fontId="0" fillId="16" borderId="0" numFmtId="0" applyNumberFormat="1" applyFont="1" applyFill="1" applyBorder="1"/>
    <xf fontId="0" fillId="17" borderId="0" numFmtId="0" applyNumberFormat="1" applyFont="1" applyFill="1" applyBorder="1"/>
    <xf fontId="0" fillId="18" borderId="0" numFmtId="0" applyNumberFormat="1" applyFont="1" applyFill="1" applyBorder="1"/>
    <xf fontId="0" fillId="19" borderId="0" numFmtId="0" applyNumberFormat="1" applyFont="1" applyFill="1" applyBorder="1"/>
    <xf fontId="1" fillId="20" borderId="0" numFmtId="0" applyNumberFormat="1" applyFont="1" applyFill="1" applyBorder="1"/>
    <xf fontId="1" fillId="21" borderId="0" numFmtId="0" applyNumberFormat="1" applyFont="1" applyFill="1" applyBorder="1"/>
    <xf fontId="1" fillId="22" borderId="0" numFmtId="0" applyNumberFormat="1" applyFont="1" applyFill="1" applyBorder="1"/>
    <xf fontId="1" fillId="23" borderId="0" numFmtId="0" applyNumberFormat="1" applyFont="1" applyFill="1" applyBorder="1"/>
    <xf fontId="1" fillId="24" borderId="0" numFmtId="0" applyNumberFormat="1" applyFont="1" applyFill="1" applyBorder="1"/>
    <xf fontId="1" fillId="25" borderId="0" numFmtId="0" applyNumberFormat="1" applyFont="1" applyFill="1" applyBorder="1"/>
    <xf fontId="2" fillId="26" borderId="1" numFmtId="0" applyNumberFormat="1" applyFont="1" applyFill="1" applyBorder="1"/>
    <xf fontId="3" fillId="27" borderId="2" numFmtId="0" applyNumberFormat="1" applyFont="1" applyFill="1" applyBorder="1"/>
    <xf fontId="4" fillId="27" borderId="1" numFmtId="0" applyNumberFormat="1" applyFont="1" applyFill="1" applyBorder="1"/>
    <xf fontId="5" fillId="0" borderId="0" numFmtId="0" applyNumberFormat="1" applyFont="1" applyFill="1" applyBorder="1">
      <alignment vertical="center"/>
    </xf>
    <xf fontId="0" fillId="0" borderId="0" numFmtId="160" applyNumberFormat="1" applyFont="1" applyFill="1" applyBorder="1"/>
    <xf fontId="0" fillId="0" borderId="0" numFmtId="161" applyNumberFormat="1" applyFont="1" applyFill="1" applyBorder="1"/>
    <xf fontId="6" fillId="0" borderId="3" numFmtId="0" applyNumberFormat="1" applyFont="1" applyFill="1" applyBorder="1"/>
    <xf fontId="7" fillId="0" borderId="4" numFmtId="0" applyNumberFormat="1" applyFont="1" applyFill="1" applyBorder="1"/>
    <xf fontId="8" fillId="0" borderId="5" numFmtId="0" applyNumberFormat="1" applyFont="1" applyFill="1" applyBorder="1"/>
    <xf fontId="8" fillId="0" borderId="0" numFmtId="0" applyNumberFormat="1" applyFont="1" applyFill="1" applyBorder="1"/>
    <xf fontId="9" fillId="0" borderId="6" numFmtId="0" applyNumberFormat="1" applyFont="1" applyFill="1" applyBorder="1"/>
    <xf fontId="10" fillId="28" borderId="7" numFmtId="0" applyNumberFormat="1" applyFont="1" applyFill="1" applyBorder="1"/>
    <xf fontId="11" fillId="0" borderId="0" numFmtId="0" applyNumberFormat="1" applyFont="1" applyFill="1" applyBorder="1"/>
    <xf fontId="12" fillId="29" borderId="0" numFmtId="0" applyNumberFormat="1" applyFont="1" applyFill="1" applyBorder="1"/>
    <xf fontId="13" fillId="0" borderId="0" numFmtId="0" applyNumberFormat="1" applyFont="1" applyFill="1" applyBorder="1">
      <alignment vertical="center"/>
    </xf>
    <xf fontId="14" fillId="30" borderId="0" numFmtId="0" applyNumberFormat="1" applyFont="1" applyFill="1" applyBorder="1"/>
    <xf fontId="15" fillId="0" borderId="0" numFmtId="0" applyNumberFormat="1" applyFont="1" applyFill="1" applyBorder="1"/>
    <xf fontId="0" fillId="31" borderId="8" numFmtId="0" applyNumberFormat="1" applyFont="1" applyFill="1" applyBorder="1"/>
    <xf fontId="0" fillId="0" borderId="0" numFmtId="9" applyNumberFormat="1" applyFont="1" applyFill="1" applyBorder="1"/>
    <xf fontId="16" fillId="0" borderId="9" numFmtId="0" applyNumberFormat="1" applyFont="1" applyFill="1" applyBorder="1"/>
    <xf fontId="17" fillId="0" borderId="0" numFmtId="0" applyNumberFormat="1" applyFont="1" applyFill="1" applyBorder="1"/>
    <xf fontId="0" fillId="0" borderId="0" numFmtId="162" applyNumberFormat="1" applyFont="1" applyFill="1" applyBorder="1"/>
    <xf fontId="0" fillId="0" borderId="0" numFmtId="163" applyNumberFormat="1" applyFont="1" applyFill="1" applyBorder="1"/>
    <xf fontId="18" fillId="32" borderId="0" numFmtId="0" applyNumberFormat="1" applyFont="1" applyFill="1" applyBorder="1"/>
  </cellStyleXfs>
  <cellXfs count="48">
    <xf fontId="0" fillId="0" borderId="0" numFmtId="0" xfId="0"/>
    <xf fontId="19" fillId="0" borderId="0" numFmtId="0" xfId="0" applyFont="1"/>
    <xf fontId="20" fillId="0" borderId="0" numFmtId="49" xfId="0" applyNumberFormat="1" applyFont="1" applyAlignment="1">
      <alignment horizontal="right" vertical="justify" wrapText="1"/>
    </xf>
    <xf fontId="20" fillId="0" borderId="0" numFmtId="0" xfId="0" applyFont="1" applyAlignment="1">
      <alignment horizontal="center" vertical="center"/>
    </xf>
    <xf fontId="20" fillId="0" borderId="0" numFmtId="0" xfId="0" applyFont="1" applyAlignment="1">
      <alignment horizontal="left" wrapText="1"/>
    </xf>
    <xf fontId="21" fillId="0" borderId="0" numFmtId="0" xfId="0" applyFont="1" applyAlignment="1">
      <alignment horizontal="left" wrapText="1"/>
    </xf>
    <xf fontId="20" fillId="0" borderId="10" numFmtId="0" xfId="0" applyFont="1" applyBorder="1" applyAlignment="1">
      <alignment horizontal="center" vertical="center" wrapText="1"/>
    </xf>
    <xf fontId="22" fillId="0" borderId="11" numFmtId="0" xfId="0" applyFont="1" applyBorder="1" applyAlignment="1">
      <alignment horizontal="center" vertical="center" wrapText="1"/>
    </xf>
    <xf fontId="22" fillId="0" borderId="12" numFmtId="0" xfId="0" applyFont="1" applyBorder="1" applyAlignment="1">
      <alignment horizontal="center" vertical="center" wrapText="1"/>
    </xf>
    <xf fontId="22" fillId="0" borderId="13" numFmtId="0" xfId="0" applyFont="1" applyBorder="1" applyAlignment="1">
      <alignment horizontal="center" vertical="center" wrapText="1"/>
    </xf>
    <xf fontId="22" fillId="0" borderId="14" numFmtId="0" xfId="0" applyFont="1" applyBorder="1" applyAlignment="1">
      <alignment horizontal="center" vertical="center" wrapText="1"/>
    </xf>
    <xf fontId="22" fillId="0" borderId="15" numFmtId="0" xfId="0" applyFont="1" applyBorder="1" applyAlignment="1">
      <alignment horizontal="center" vertical="center" wrapText="1"/>
    </xf>
    <xf fontId="22" fillId="0" borderId="11" numFmtId="2" xfId="0" applyNumberFormat="1" applyFont="1" applyBorder="1" applyAlignment="1">
      <alignment horizontal="center" vertical="top" wrapText="1"/>
    </xf>
    <xf fontId="22" fillId="0" borderId="11" numFmtId="0" xfId="0" applyFont="1" applyBorder="1" applyAlignment="1">
      <alignment horizontal="center" vertical="top" wrapText="1"/>
    </xf>
    <xf fontId="19" fillId="0" borderId="0" numFmtId="0" xfId="0" applyFont="1" applyAlignment="1">
      <alignment horizontal="center"/>
    </xf>
    <xf fontId="22" fillId="0" borderId="16" numFmtId="0" xfId="0" applyFont="1" applyBorder="1" applyAlignment="1">
      <alignment horizontal="center" vertical="center" wrapText="1"/>
    </xf>
    <xf fontId="23" fillId="0" borderId="12" numFmtId="0" xfId="0" applyFont="1" applyBorder="1" applyAlignment="1">
      <alignment horizontal="center" vertical="top" wrapText="1"/>
    </xf>
    <xf fontId="24" fillId="0" borderId="12" numFmtId="0" xfId="0" applyFont="1" applyBorder="1" applyAlignment="1">
      <alignment horizontal="center" vertical="top" wrapText="1"/>
    </xf>
    <xf fontId="22" fillId="0" borderId="12" numFmtId="0" xfId="0" applyFont="1" applyBorder="1" applyAlignment="1">
      <alignment horizontal="center" vertical="top" wrapText="1"/>
    </xf>
    <xf fontId="19" fillId="0" borderId="11" numFmtId="0" xfId="0" applyFont="1" applyBorder="1" applyAlignment="1">
      <alignment horizontal="center" vertical="top" wrapText="1"/>
    </xf>
    <xf fontId="25" fillId="0" borderId="11" numFmtId="0" xfId="0" applyFont="1" applyBorder="1" applyAlignment="1">
      <alignment horizontal="left" vertical="top" wrapText="1"/>
    </xf>
    <xf fontId="25" fillId="0" borderId="11" numFmtId="0" xfId="0" applyFont="1" applyBorder="1" applyAlignment="1">
      <alignment horizontal="center" vertical="top" wrapText="1"/>
    </xf>
    <xf fontId="25" fillId="0" borderId="11" numFmtId="2" xfId="0" applyNumberFormat="1" applyFont="1" applyBorder="1" applyAlignment="1">
      <alignment horizontal="center" vertical="top" wrapText="1"/>
    </xf>
    <xf fontId="25" fillId="0" borderId="15" numFmtId="2" xfId="0" applyNumberFormat="1" applyFont="1" applyBorder="1" applyAlignment="1">
      <alignment horizontal="center" vertical="top" wrapText="1"/>
    </xf>
    <xf fontId="19" fillId="0" borderId="11" numFmtId="164" xfId="0" applyNumberFormat="1" applyFont="1" applyBorder="1" applyAlignment="1">
      <alignment horizontal="center" vertical="top"/>
    </xf>
    <xf fontId="19" fillId="0" borderId="11" numFmtId="165" xfId="0" applyNumberFormat="1" applyFont="1" applyBorder="1" applyAlignment="1">
      <alignment horizontal="center" vertical="top"/>
    </xf>
    <xf fontId="23" fillId="0" borderId="11" numFmtId="2" xfId="0" applyNumberFormat="1" applyFont="1" applyBorder="1" applyAlignment="1">
      <alignment horizontal="center" vertical="top" wrapText="1"/>
    </xf>
    <xf fontId="24" fillId="0" borderId="0" numFmtId="0" xfId="0" applyFont="1" applyAlignment="1">
      <alignment horizontal="center" vertical="top"/>
    </xf>
    <xf fontId="24" fillId="0" borderId="13" numFmtId="0" xfId="0" applyFont="1" applyBorder="1" applyAlignment="1">
      <alignment horizontal="center" vertical="top" wrapText="1"/>
    </xf>
    <xf fontId="23" fillId="0" borderId="11" numFmtId="0" xfId="0" applyFont="1" applyBorder="1" applyAlignment="1">
      <alignment horizontal="center" vertical="center" wrapText="1"/>
    </xf>
    <xf fontId="23" fillId="0" borderId="11" numFmtId="2" xfId="0" applyNumberFormat="1" applyFont="1" applyBorder="1" applyAlignment="1">
      <alignment horizontal="center" vertical="center" wrapText="1"/>
    </xf>
    <xf fontId="23" fillId="0" borderId="11" numFmtId="164" xfId="0" applyNumberFormat="1" applyFont="1" applyBorder="1" applyAlignment="1">
      <alignment horizontal="center" vertical="center"/>
    </xf>
    <xf fontId="23" fillId="0" borderId="11" numFmtId="165" xfId="0" applyNumberFormat="1" applyFont="1" applyBorder="1" applyAlignment="1">
      <alignment horizontal="center" vertical="center"/>
    </xf>
    <xf fontId="24" fillId="0" borderId="0" numFmtId="2" xfId="0" applyNumberFormat="1" applyFont="1" applyAlignment="1">
      <alignment horizontal="center" vertical="top"/>
    </xf>
    <xf fontId="26" fillId="0" borderId="0" numFmtId="0" xfId="0" applyFont="1" applyAlignment="1">
      <alignment vertical="center"/>
    </xf>
    <xf fontId="27" fillId="0" borderId="17" numFmtId="0" xfId="0" applyFont="1" applyBorder="1" applyAlignment="1">
      <alignment horizontal="right" vertical="center"/>
    </xf>
    <xf fontId="27" fillId="0" borderId="0" numFmtId="2" xfId="0" applyNumberFormat="1" applyFont="1" applyAlignment="1">
      <alignment horizontal="center" vertical="center"/>
    </xf>
    <xf fontId="27" fillId="0" borderId="17" numFmtId="0" xfId="0" applyFont="1" applyBorder="1" applyAlignment="1">
      <alignment vertical="center"/>
    </xf>
    <xf fontId="27" fillId="0" borderId="0" numFmtId="2" xfId="0" applyNumberFormat="1" applyFont="1" applyAlignment="1">
      <alignment vertical="center"/>
    </xf>
    <xf fontId="26" fillId="0" borderId="0" numFmtId="0" xfId="0" applyFont="1"/>
    <xf fontId="25" fillId="0" borderId="0" numFmtId="0" xfId="0" applyFont="1" applyAlignment="1">
      <alignment horizontal="left" vertical="justify" wrapText="1"/>
    </xf>
    <xf fontId="28" fillId="0" borderId="0" numFmtId="0" xfId="0" applyFont="1" applyAlignment="1" applyProtection="1">
      <alignment vertical="center"/>
      <protection locked="0"/>
    </xf>
    <xf fontId="21" fillId="0" borderId="0" numFmtId="0" xfId="0" applyFont="1" applyAlignment="1" applyProtection="1">
      <alignment horizontal="left" vertical="top" wrapText="1"/>
      <protection locked="0"/>
    </xf>
    <xf fontId="21" fillId="0" borderId="0" numFmtId="0" xfId="0" applyFont="1"/>
    <xf fontId="21" fillId="0" borderId="0" numFmtId="0" xfId="0" applyFont="1" applyAlignment="1" applyProtection="1">
      <alignment wrapText="1"/>
      <protection locked="0"/>
    </xf>
    <xf fontId="21" fillId="0" borderId="0" numFmtId="164" xfId="0" applyNumberFormat="1" applyFont="1" applyAlignment="1" applyProtection="1">
      <alignment horizontal="center" vertical="center"/>
      <protection locked="0"/>
    </xf>
    <xf fontId="21" fillId="0" borderId="0" numFmtId="0" xfId="0" applyFont="1" applyAlignment="1" applyProtection="1">
      <alignment horizontal="center" wrapText="1"/>
      <protection locked="0"/>
    </xf>
    <xf fontId="28" fillId="0" borderId="0" numFmtId="2" xfId="0" applyNumberFormat="1" applyFont="1" applyAlignment="1" applyProtection="1">
      <alignment vertical="center"/>
      <protection locked="0"/>
    </xf>
  </cellXfs>
  <cellStyles count="49">
    <cellStyle name="20% — акцент1" xfId="1" builtinId="30"/>
    <cellStyle name="20% — акцент2" xfId="2" builtinId="34"/>
    <cellStyle name="20% — акцент3" xfId="3" builtinId="38"/>
    <cellStyle name="20% — акцент4" xfId="4" builtinId="42"/>
    <cellStyle name="20% — акцент5" xfId="5" builtinId="46"/>
    <cellStyle name="20% — акцент6" xfId="6" builtinId="50"/>
    <cellStyle name="40% — акцент1" xfId="7" builtinId="31"/>
    <cellStyle name="40% — акцент2" xfId="8" builtinId="35"/>
    <cellStyle name="40% — акцент3" xfId="9" builtinId="39"/>
    <cellStyle name="40% — акцент4" xfId="10" builtinId="43"/>
    <cellStyle name="40% — акцент5" xfId="11" builtinId="47"/>
    <cellStyle name="40% — акцент6" xfId="12" builtinId="51"/>
    <cellStyle name="60% — акцент1" xfId="13" builtinId="32"/>
    <cellStyle name="60% — акцент2" xfId="14" builtinId="36"/>
    <cellStyle name="60% — акцент3" xfId="15" builtinId="40"/>
    <cellStyle name="60% — акцент4" xfId="16" builtinId="44"/>
    <cellStyle name="60% — акцент5" xfId="17" builtinId="48"/>
    <cellStyle name="60% — акцент6" xfId="18" builtinId="52"/>
    <cellStyle name="Акцент1" xfId="19" builtinId="29"/>
    <cellStyle name="Акцент2" xfId="20" builtinId="33"/>
    <cellStyle name="Акцент3" xfId="21" builtinId="37"/>
    <cellStyle name="Акцент4" xfId="22" builtinId="41"/>
    <cellStyle name="Акцент5" xfId="23" builtinId="45"/>
    <cellStyle name="Акцент6" xfId="24" builtinId="49"/>
    <cellStyle name="Ввод " xfId="25" builtinId="20"/>
    <cellStyle name="Вывод" xfId="26" builtinId="21"/>
    <cellStyle name="Вычисление" xfId="27" builtinId="22"/>
    <cellStyle name="Гиперссылка" xfId="28" builtinId="8"/>
    <cellStyle name="Денежный" xfId="29" builtinId="4"/>
    <cellStyle name="Денежный [0]" xfId="30" builtinId="7"/>
    <cellStyle name="Заголовок 1" xfId="31" builtinId="16"/>
    <cellStyle name="Заголовок 2" xfId="32" builtinId="17"/>
    <cellStyle name="Заголовок 3" xfId="33" builtinId="18"/>
    <cellStyle name="Заголовок 4" xfId="34" builtinId="19"/>
    <cellStyle name="Итог" xfId="35" builtinId="25"/>
    <cellStyle name="Контрольная ячейка" xfId="36" builtinId="23"/>
    <cellStyle name="Название" xfId="37" builtinId="15"/>
    <cellStyle name="Нейтральный" xfId="38" builtinId="28"/>
    <cellStyle name="Обычный" xfId="0" builtinId="0"/>
    <cellStyle name="Открывавшаяся гиперссылка" xfId="39" builtinId="9"/>
    <cellStyle name="Плохой" xfId="40" builtinId="27"/>
    <cellStyle name="Пояснение" xfId="41" builtinId="53"/>
    <cellStyle name="Примечание" xfId="42" builtinId="10"/>
    <cellStyle name="Процентный" xfId="43" builtinId="5"/>
    <cellStyle name="Связанная ячейка" xfId="44" builtinId="24"/>
    <cellStyle name="Текст предупреждения" xfId="45" builtinId="11"/>
    <cellStyle name="Финансовый" xfId="46" builtinId="3"/>
    <cellStyle name="Финансовый [0]" xfId="47" builtinId="6"/>
    <cellStyle name="Хороший" xfId="48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microsoft.com/office/2017/10/relationships/person" Target="persons/person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2.wmf"/><Relationship Id="rId3" Type="http://schemas.openxmlformats.org/officeDocument/2006/relationships/image" Target="../media/image3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12</xdr:col>
      <xdr:colOff>0</xdr:colOff>
      <xdr:row>7</xdr:row>
      <xdr:rowOff>955029</xdr:rowOff>
    </xdr:from>
    <xdr:to>
      <xdr:col>13</xdr:col>
      <xdr:colOff>18230</xdr:colOff>
      <xdr:row>7</xdr:row>
      <xdr:rowOff>1301613</xdr:rowOff>
    </xdr:to>
    <xdr:pic>
      <xdr:nvPicPr>
        <xdr:cNvPr id="1310" name="Picture 1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11</xdr:col>
      <xdr:colOff>18557</xdr:colOff>
      <xdr:row>7</xdr:row>
      <xdr:rowOff>924222</xdr:rowOff>
    </xdr:from>
    <xdr:to>
      <xdr:col>11</xdr:col>
      <xdr:colOff>991334</xdr:colOff>
      <xdr:row>7</xdr:row>
      <xdr:rowOff>1363228</xdr:rowOff>
    </xdr:to>
    <xdr:pic>
      <xdr:nvPicPr>
        <xdr:cNvPr id="1311" name="Picture 2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13</xdr:col>
      <xdr:colOff>18380</xdr:colOff>
      <xdr:row>7</xdr:row>
      <xdr:rowOff>1601985</xdr:rowOff>
    </xdr:from>
    <xdr:to>
      <xdr:col>13</xdr:col>
      <xdr:colOff>1439316</xdr:colOff>
      <xdr:row>7</xdr:row>
      <xdr:rowOff>1963973</xdr:rowOff>
    </xdr:to>
    <xdr:pic>
      <xdr:nvPicPr>
        <xdr:cNvPr id="1312" name="Picture 5"/>
        <xdr:cNvPicPr>
          <a:picLocks noChangeAspect="1"/>
        </xdr:cNvPicPr>
      </xdr:nvPicPr>
      <xdr:blipFill>
        <a:blip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13</xdr:col>
      <xdr:colOff>254496</xdr:colOff>
      <xdr:row>7</xdr:row>
      <xdr:rowOff>1401737</xdr:rowOff>
    </xdr:from>
    <xdr:to>
      <xdr:col>13</xdr:col>
      <xdr:colOff>400124</xdr:colOff>
      <xdr:row>7</xdr:row>
      <xdr:rowOff>1632793</xdr:rowOff>
    </xdr:to>
    <xdr:pic>
      <xdr:nvPicPr>
        <xdr:cNvPr id="1313" name="Picture 6"/>
        <xdr:cNvPicPr>
          <a:picLocks noChangeAspect="1"/>
        </xdr:cNvPicPr>
      </xdr:nvPicPr>
      <xdr:blipFill>
        <a:blip r:embed="rId4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User" id="{04E3FB9A-0A7F-4916-0EC3-1A3198178216}"/>
</personList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N11" personId="{04E3FB9A-0A7F-4916-0EC3-1A3198178216}" id="{00450073-0049-46F3-9ADC-001C008C00F2}" done="0">
    <text xml:space="preserve">к-во  столбцов меняем вручную
</text>
  </threadedComment>
  <threadedComment ref="N12" personId="{04E3FB9A-0A7F-4916-0EC3-1A3198178216}" id="{00070028-00DA-4C79-88BA-00E7003F005F}" done="0">
    <text xml:space="preserve">к-во  столбцов меняем вручную
</text>
  </threadedComment>
  <threadedComment ref="N9" personId="{04E3FB9A-0A7F-4916-0EC3-1A3198178216}" id="{00590099-003F-4AC0-9866-0061005000CD}" done="0">
    <text xml:space="preserve">к-во  столбцов меняем вручную
</text>
  </threadedComment>
  <threadedComment ref="N10" personId="{04E3FB9A-0A7F-4916-0EC3-1A3198178216}" id="{007200C9-00E9-407F-8532-009900A10056}" done="0">
    <text xml:space="preserve">к-во  столбцов меняем вручную
</text>
  </threadedComment>
</ThreadedComments>
</file>

<file path=xl/worksheets/_rels/sheet1.xml.rels><?xml version="1.0" encoding="UTF-8" standalone="yes"?><Relationships xmlns="http://schemas.openxmlformats.org/package/2006/relationships"><Relationship  Id="rId4" Type="http://schemas.openxmlformats.org/officeDocument/2006/relationships/vmlDrawing" Target="../drawings/vmlDrawing1.vml"/><Relationship  Id="rId3" Type="http://schemas.openxmlformats.org/officeDocument/2006/relationships/drawing" Target="../drawings/drawing1.xml"/><Relationship  Id="rId2" Type="http://schemas.openxmlformats.org/officeDocument/2006/relationships/comments" Target="../comments1.xml"/><Relationship  Id="rId1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Q12" activeCellId="0" sqref="Q12"/>
    </sheetView>
  </sheetViews>
  <sheetFormatPr baseColWidth="8" defaultRowHeight="12.75" customHeight="1"/>
  <cols>
    <col customWidth="1" min="1" max="1" style="1" width="3.1406200000000002"/>
    <col customWidth="1" min="2" max="2" style="1" width="34.140599999999999"/>
    <col customWidth="1" min="3" max="3" style="1" width="5.8554700000000004"/>
    <col customWidth="1" min="4" max="4" style="1" width="6.8554700000000004"/>
    <col customWidth="1" min="5" max="7" style="1" width="11.710900000000001"/>
    <col customWidth="1" hidden="1" min="8" max="9" style="1" width="11.710900000000001"/>
    <col bestFit="1" customWidth="1" min="10" max="10" style="1" width="9.1406200000000002"/>
    <col customWidth="1" min="11" max="11" style="1" width="15.5703"/>
    <col customWidth="1" min="12" max="12" style="1" width="15.425800000000001"/>
    <col customWidth="1" min="13" max="13" style="1" width="14.2852"/>
    <col customWidth="1" min="14" max="14" style="1" width="22.710899999999999"/>
    <col bestFit="1" customWidth="1" min="15" max="16" style="1" width="9.4257799999999996"/>
    <col customWidth="1" min="17" max="17" style="1" width="11.140599999999999"/>
    <col bestFit="1" customWidth="1" min="18" max="18" style="1" width="9.1406200000000002"/>
    <col customWidth="1" min="19" max="257" style="1" width="9.1406200000000002"/>
  </cols>
  <sheetData>
    <row r="1" ht="17.25" customHeight="1">
      <c r="N1" s="2" t="s">
        <v>0</v>
      </c>
      <c r="O1" s="2"/>
      <c r="P1" s="2"/>
      <c r="Q1" s="2"/>
    </row>
    <row r="2" ht="24" customHeight="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25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</row>
    <row r="4" ht="48.75" customHeight="1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</row>
    <row r="5" ht="21" customHeight="1">
      <c r="A5" s="5" t="s">
        <v>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ht="8.25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ht="27.75" customHeight="1">
      <c r="A7" s="7" t="s">
        <v>5</v>
      </c>
      <c r="B7" s="7" t="s">
        <v>6</v>
      </c>
      <c r="C7" s="8" t="s">
        <v>7</v>
      </c>
      <c r="D7" s="8" t="s">
        <v>8</v>
      </c>
      <c r="E7" s="9" t="s">
        <v>9</v>
      </c>
      <c r="F7" s="10"/>
      <c r="G7" s="10"/>
      <c r="H7" s="10"/>
      <c r="I7" s="11"/>
      <c r="J7" s="11"/>
      <c r="K7" s="12" t="s">
        <v>10</v>
      </c>
      <c r="L7" s="12"/>
      <c r="M7" s="12"/>
      <c r="N7" s="13" t="s">
        <v>11</v>
      </c>
      <c r="O7" s="13"/>
      <c r="P7" s="13"/>
      <c r="Q7" s="13"/>
      <c r="R7" s="14"/>
      <c r="S7" s="14"/>
    </row>
    <row r="8" ht="155.25" customHeight="1">
      <c r="A8" s="7"/>
      <c r="B8" s="8"/>
      <c r="C8" s="15"/>
      <c r="D8" s="15"/>
      <c r="E8" s="16" t="s">
        <v>12</v>
      </c>
      <c r="F8" s="16" t="s">
        <v>13</v>
      </c>
      <c r="G8" s="16" t="s">
        <v>14</v>
      </c>
      <c r="H8" s="16" t="s">
        <v>15</v>
      </c>
      <c r="I8" s="17"/>
      <c r="J8" s="18" t="s">
        <v>16</v>
      </c>
      <c r="K8" s="13" t="s">
        <v>17</v>
      </c>
      <c r="L8" s="13" t="s">
        <v>18</v>
      </c>
      <c r="M8" s="13" t="s">
        <v>19</v>
      </c>
      <c r="N8" s="19" t="s">
        <v>20</v>
      </c>
      <c r="O8" s="13" t="s">
        <v>21</v>
      </c>
      <c r="P8" s="13" t="s">
        <v>22</v>
      </c>
      <c r="Q8" s="13" t="s">
        <v>23</v>
      </c>
      <c r="R8" s="14"/>
      <c r="S8" s="14"/>
    </row>
    <row r="9" ht="54.75" customHeight="1">
      <c r="A9" s="9">
        <v>1</v>
      </c>
      <c r="B9" s="20" t="s">
        <v>24</v>
      </c>
      <c r="C9" s="21" t="s">
        <v>25</v>
      </c>
      <c r="D9" s="21">
        <v>1</v>
      </c>
      <c r="E9" s="22">
        <v>4000</v>
      </c>
      <c r="F9" s="23">
        <v>5900</v>
      </c>
      <c r="G9" s="23">
        <v>5200</v>
      </c>
      <c r="H9" s="22"/>
      <c r="I9" s="22"/>
      <c r="J9" s="22" t="s">
        <v>26</v>
      </c>
      <c r="K9" s="22">
        <f>AVERAGE(E9:G9)</f>
        <v>5033.333333333333</v>
      </c>
      <c r="L9" s="24">
        <f>SQRT(((SUM((POWER(G9-K9,2)),(POWER(F9-K9,2)))/((COLUMNS(E9:G9))-1))))</f>
        <v>624.05484089496872</v>
      </c>
      <c r="M9" s="25">
        <f>L9/K9*100</f>
        <v>12.398440547582162</v>
      </c>
      <c r="N9" s="26">
        <f>((D9/3)*(SUM(E9:G9)))</f>
        <v>5033.333333333333</v>
      </c>
      <c r="O9" s="26">
        <f>N9/D9</f>
        <v>5033.333333333333</v>
      </c>
      <c r="P9" s="26">
        <f>ROUND(O9,2)</f>
        <v>5033.3299999999999</v>
      </c>
      <c r="Q9" s="26">
        <f>P9*D9</f>
        <v>5033.3299999999999</v>
      </c>
      <c r="R9" s="14"/>
      <c r="S9" s="14"/>
    </row>
    <row r="10" ht="55.5" customHeight="1">
      <c r="A10" s="9">
        <v>2</v>
      </c>
      <c r="B10" s="20" t="s">
        <v>27</v>
      </c>
      <c r="C10" s="21" t="s">
        <v>25</v>
      </c>
      <c r="D10" s="21">
        <v>1</v>
      </c>
      <c r="E10" s="22">
        <v>3500</v>
      </c>
      <c r="F10" s="23">
        <v>5900</v>
      </c>
      <c r="G10" s="23">
        <v>5200</v>
      </c>
      <c r="H10" s="22"/>
      <c r="I10" s="22"/>
      <c r="J10" s="22" t="s">
        <v>26</v>
      </c>
      <c r="K10" s="22">
        <f t="shared" ref="K10:K11" si="0">AVERAGE(E10:G10)</f>
        <v>4866.666666666667</v>
      </c>
      <c r="L10" s="24">
        <f t="shared" ref="L10:L11" si="1">SQRT(((SUM((POWER(G10-K10,2)),(POWER(F10-K10,2)))/((COLUMNS(E10:G10))-1))))</f>
        <v>767.75285375206784</v>
      </c>
      <c r="M10" s="25">
        <f t="shared" ref="M10:M11" si="2">L10/K10*100</f>
        <v>15.775743570247968</v>
      </c>
      <c r="N10" s="26">
        <f t="shared" ref="N10:N11" si="3">((D10/3)*(SUM(E10:G10)))</f>
        <v>4866.6666666666661</v>
      </c>
      <c r="O10" s="26">
        <f t="shared" ref="O10:O11" si="4">N10/D10</f>
        <v>4866.6666666666661</v>
      </c>
      <c r="P10" s="26">
        <f t="shared" ref="P10:P11" si="5">ROUND(O10,2)</f>
        <v>4866.6700000000001</v>
      </c>
      <c r="Q10" s="26">
        <f t="shared" ref="Q10:Q11" si="6">P10*D10</f>
        <v>4866.6700000000001</v>
      </c>
      <c r="R10" s="14"/>
      <c r="S10" s="14"/>
    </row>
    <row r="11" ht="55.5" customHeight="1">
      <c r="A11" s="9">
        <v>3</v>
      </c>
      <c r="B11" s="20" t="s">
        <v>28</v>
      </c>
      <c r="C11" s="21" t="s">
        <v>25</v>
      </c>
      <c r="D11" s="21">
        <v>1</v>
      </c>
      <c r="E11" s="22">
        <v>3500</v>
      </c>
      <c r="F11" s="23">
        <v>5900</v>
      </c>
      <c r="G11" s="23">
        <v>5200</v>
      </c>
      <c r="H11" s="22"/>
      <c r="I11" s="22"/>
      <c r="J11" s="22" t="s">
        <v>26</v>
      </c>
      <c r="K11" s="22">
        <f t="shared" si="0"/>
        <v>4866.666666666667</v>
      </c>
      <c r="L11" s="24">
        <f t="shared" si="1"/>
        <v>767.75285375206784</v>
      </c>
      <c r="M11" s="25">
        <f t="shared" si="2"/>
        <v>15.775743570247968</v>
      </c>
      <c r="N11" s="26">
        <f t="shared" si="3"/>
        <v>4866.6666666666661</v>
      </c>
      <c r="O11" s="26">
        <f t="shared" si="4"/>
        <v>4866.6666666666661</v>
      </c>
      <c r="P11" s="26">
        <f t="shared" si="5"/>
        <v>4866.6700000000001</v>
      </c>
      <c r="Q11" s="26">
        <f t="shared" si="6"/>
        <v>4866.6700000000001</v>
      </c>
      <c r="R11" s="14"/>
      <c r="S11" s="14"/>
    </row>
    <row r="12" s="27" customFormat="1" ht="21.75" customHeight="1">
      <c r="A12" s="28"/>
      <c r="B12" s="29" t="s">
        <v>29</v>
      </c>
      <c r="C12" s="29"/>
      <c r="D12" s="29"/>
      <c r="E12" s="30"/>
      <c r="F12" s="30"/>
      <c r="G12" s="30"/>
      <c r="H12" s="30" t="e">
        <f>#REF!*#REF!</f>
        <v>#REF!</v>
      </c>
      <c r="I12" s="30"/>
      <c r="J12" s="30"/>
      <c r="K12" s="30"/>
      <c r="L12" s="31"/>
      <c r="M12" s="32"/>
      <c r="N12" s="30"/>
      <c r="O12" s="30"/>
      <c r="P12" s="30"/>
      <c r="Q12" s="30">
        <f>SUM(Q9:Q11)</f>
        <v>14766.67</v>
      </c>
      <c r="R12" s="33"/>
    </row>
    <row r="13" s="34" customFormat="1" ht="9" customHeight="1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6"/>
      <c r="L13" s="37"/>
      <c r="M13" s="37"/>
      <c r="N13" s="37"/>
      <c r="O13" s="37"/>
      <c r="P13" s="37"/>
      <c r="Q13" s="38"/>
    </row>
    <row r="14" s="39" customFormat="1" ht="59.25" customHeight="1">
      <c r="A14" s="40" t="s">
        <v>30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</row>
    <row r="15" s="41" customFormat="1" ht="11.25" customHeight="1">
      <c r="A15" s="42"/>
      <c r="B15" s="42"/>
      <c r="C15" s="42"/>
      <c r="D15" s="43"/>
      <c r="E15" s="44"/>
      <c r="F15" s="45"/>
      <c r="G15" s="46"/>
      <c r="H15" s="46"/>
      <c r="I15" s="46"/>
      <c r="K15" s="47"/>
      <c r="Q15" s="47"/>
    </row>
    <row r="16" s="41" customFormat="1" ht="15" customHeight="1">
      <c r="A16" s="42"/>
      <c r="Q16" s="47"/>
    </row>
    <row r="17" s="41" customFormat="1" ht="15" customHeight="1">
      <c r="A17" s="42"/>
      <c r="Q17" s="47"/>
    </row>
    <row r="18" s="41" customFormat="1" ht="15" customHeight="1">
      <c r="A18" s="42"/>
      <c r="Q18" s="47"/>
    </row>
    <row r="19" s="41" customFormat="1" ht="15" customHeight="1">
      <c r="A19" s="42"/>
      <c r="Q19" s="47"/>
    </row>
    <row r="20" s="41" customFormat="1" ht="15" customHeight="1">
      <c r="A20" s="42"/>
      <c r="B20" s="1"/>
      <c r="C20" s="42"/>
      <c r="D20" s="43"/>
      <c r="E20" s="44"/>
      <c r="F20" s="45"/>
      <c r="G20" s="46"/>
      <c r="H20" s="46"/>
      <c r="I20" s="46"/>
      <c r="K20" s="47"/>
      <c r="Q20" s="47"/>
    </row>
  </sheetData>
  <mergeCells count="43">
    <mergeCell ref="N1:Q1"/>
    <mergeCell ref="A2:Q2"/>
    <mergeCell ref="A3:Q3"/>
    <mergeCell ref="R3:AH3"/>
    <mergeCell ref="AI3:AY3"/>
    <mergeCell ref="AZ3:BP3"/>
    <mergeCell ref="BQ3:CG3"/>
    <mergeCell ref="CH3:CX3"/>
    <mergeCell ref="CY3:DO3"/>
    <mergeCell ref="DP3:EF3"/>
    <mergeCell ref="EG3:EW3"/>
    <mergeCell ref="EX3:FN3"/>
    <mergeCell ref="FO3:GE3"/>
    <mergeCell ref="GF3:GV3"/>
    <mergeCell ref="GW3:HM3"/>
    <mergeCell ref="HN3:ID3"/>
    <mergeCell ref="IE3:IU3"/>
    <mergeCell ref="A4:Q4"/>
    <mergeCell ref="R4:AH4"/>
    <mergeCell ref="AI4:AY4"/>
    <mergeCell ref="AZ4:BP4"/>
    <mergeCell ref="BQ4:CG4"/>
    <mergeCell ref="CH4:CX4"/>
    <mergeCell ref="CY4:DO4"/>
    <mergeCell ref="DP4:EF4"/>
    <mergeCell ref="EG4:EW4"/>
    <mergeCell ref="EX4:FN4"/>
    <mergeCell ref="FO4:GE4"/>
    <mergeCell ref="GF4:GV4"/>
    <mergeCell ref="GW4:HM4"/>
    <mergeCell ref="HN4:ID4"/>
    <mergeCell ref="IE4:IU4"/>
    <mergeCell ref="A5:Q5"/>
    <mergeCell ref="A6:Q6"/>
    <mergeCell ref="A7:A8"/>
    <mergeCell ref="B7:B8"/>
    <mergeCell ref="C7:C8"/>
    <mergeCell ref="D7:D8"/>
    <mergeCell ref="E7:I7"/>
    <mergeCell ref="K7:M7"/>
    <mergeCell ref="N7:Q7"/>
    <mergeCell ref="A13:J13"/>
    <mergeCell ref="A14:Q14"/>
  </mergeCells>
  <printOptions headings="0" gridLines="0"/>
  <pageMargins left="0.70866099999999987" right="0.70866099999999987" top="0.748031" bottom="0.748031" header="0.31496099999999999" footer="0.31496099999999999"/>
  <pageSetup paperSize="9" scale="68" firstPageNumber="1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Р7-Офис/2024.3.1.523</Application>
  <DocSecurity>0</DocSecurity>
  <HyperlinksChanged>false</HyperlinksChanged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revision>1</cp:revision>
  <dcterms:created xsi:type="dcterms:W3CDTF">2022-06-06T04:16:00Z</dcterms:created>
  <dcterms:modified xsi:type="dcterms:W3CDTF">2026-04-09T09:01:43Z</dcterms:modified>
  <cp:version>983040</cp:version>
</cp:coreProperties>
</file>