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450" tabRatio="500"/>
  </bookViews>
  <sheets>
    <sheet name="Лист1" sheetId="1" r:id="rId1"/>
  </sheets>
  <definedNames>
    <definedName name="_xlnm.Print_Area" localSheetId="0">Лист1!$A$1:$AC$19</definedName>
  </definedNames>
  <calcPr calcId="145621"/>
</workbook>
</file>

<file path=xl/calcChain.xml><?xml version="1.0" encoding="utf-8"?>
<calcChain xmlns="http://schemas.openxmlformats.org/spreadsheetml/2006/main">
  <c r="H20" i="1" l="1"/>
  <c r="Z13" i="1"/>
  <c r="Z11" i="1"/>
  <c r="AC11" i="1"/>
  <c r="Z12" i="1"/>
  <c r="AC12" i="1"/>
  <c r="Z10" i="1"/>
  <c r="AA11" i="1" l="1"/>
  <c r="AC13" i="1"/>
  <c r="AA12" i="1"/>
  <c r="AA13" i="1" l="1"/>
  <c r="AC10" i="1" l="1"/>
  <c r="AC14" i="1" l="1"/>
  <c r="AA10" i="1"/>
</calcChain>
</file>

<file path=xl/sharedStrings.xml><?xml version="1.0" encoding="utf-8"?>
<sst xmlns="http://schemas.openxmlformats.org/spreadsheetml/2006/main" count="90" uniqueCount="65">
  <si>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</si>
  <si>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</si>
  <si>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</si>
  <si>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</si>
  <si>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</si>
  <si>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</si>
  <si>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</si>
  <si>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</si>
  <si>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</si>
  <si>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</si>
  <si>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</si>
  <si>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</si>
  <si>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</si>
  <si>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</si>
  <si>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</si>
  <si>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</si>
  <si>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</si>
  <si>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</si>
  <si>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</si>
  <si>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</si>
  <si>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</si>
  <si>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</si>
  <si>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</si>
  <si>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</si>
  <si>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</si>
  <si>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</si>
  <si>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</si>
  <si>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</si>
  <si>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</si>
  <si>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</si>
  <si>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</si>
  <si>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</si>
  <si>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</si>
  <si>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</si>
  <si>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</si>
  <si>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</si>
  <si>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</si>
  <si>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</si>
  <si>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</si>
  <si>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</si>
  <si>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</si>
  <si>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</si>
  <si>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</si>
  <si>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</si>
  <si>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</si>
  <si>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Используемый метод определения НМЦК
с обоснованием:</t>
  </si>
  <si>
    <t>Средняя цена (руб.)</t>
  </si>
  <si>
    <t>Контрактный управляющий:</t>
  </si>
  <si>
    <t>Наименование объекта закупки</t>
  </si>
  <si>
    <t xml:space="preserve">Обоснование начальной (максимальной) цены контракта, 
цены контракта/договора, заключаемого с единственным поставщиком (подрядчиком, исполнителем)           </t>
  </si>
  <si>
    <t>Метод сопоставимых рыночных цен (анализа рынка) является приоритетным для определения и обоснования начальной (максимальной) цены договора.
Расчет выполнен в соответствии с Методическими рекомендациями, утвержденными приказом МЭР РФ от 02.10.2013 №567</t>
  </si>
  <si>
    <t>СОГЛАСОВАНО:</t>
  </si>
  <si>
    <t>квадратный метр</t>
  </si>
  <si>
    <t>Услуги по огнезащитной обработке конструкций и декораций Театра СТИ</t>
  </si>
  <si>
    <t>/Харитонова Е.В.</t>
  </si>
  <si>
    <t>На основании проведенного анализа рынка и расчетов, НМЦК составляет: 123 953,35  рублей.</t>
  </si>
  <si>
    <t>Комерческое предложение Вх.№266 от 18.08.2026г</t>
  </si>
  <si>
    <t>Комерческое предложение Вх.№265 от 18.08.2026г</t>
  </si>
  <si>
    <t>Комерческое предложение Вх.№270 от 18.08.2026г</t>
  </si>
  <si>
    <t>96.01.12.231</t>
  </si>
  <si>
    <t>Дата подготовки обоснования НМЦК: 20.08.2026</t>
  </si>
  <si>
    <t xml:space="preserve">Огнезащитная обработка конструкций составом «Огнебиощит» или эквивалент 
Основная сцена, планшет, дерево
Галерея основной сцены, дерево
Малая сцена, планшет, дерево
Зона отдыха - стены, дерево
</t>
  </si>
  <si>
    <t>Огнезащитная обработка конструкций составом «МИГ-09» или эквивалент. Декорации к спектаклю «ЧЕХОВЪ. ИВАНОВЪ. СЛОВА. СЛОВА. СЛОВА» (фанера)</t>
  </si>
  <si>
    <t>Огнезащитная обработка конструкций составом «Святозар» или эквивалент.  Зона отдыха - стены, дерево
Зона столовой - стены, дерево</t>
  </si>
  <si>
    <t>Огнезащитная обработка декораций составом «Нортекс-С» или эквивалент.  Занавес к спектаклю «Чеховъ. Вишневый садъ. Нет слов» (сукно, шерсть)
Занавес к спектаклю «Дыра» (хлопок)
Занавес к спектаклю «ЧЕХОВЪ. ИВАНОВЪ. СЛОВА. СЛОВА. СЛОВА» (ткань)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</si>
</sst>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8" x14ac:knownFonts="1">
    <font>
      <sz val="11"/>
      <color rgb="FF000000"/>
      <name val="Calibri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0.8"/>
      <name val="Times New Roman"/>
      <family val="1"/>
      <charset val="204"/>
    </font>
    <font>
      <sz val="9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Alignment="0"/>
    <xf numFmtId="0" fontId="7" fillId="0" borderId="0" applyAlignment="0"/>
  </cellStyleXfs>
  <cellXfs count="41">
    <xf numFmtId="0" fontId="0" fillId="0" borderId="0" xfId="0"/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0" fontId="4" fillId="0" borderId="0" xfId="0" applyFont="1"/>
    <xf numFmtId="2" fontId="3" fillId="0" borderId="10" xfId="0" applyNumberFormat="1" applyFont="1" applyBorder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/>
    <xf numFmtId="164" fontId="1" fillId="2" borderId="1" xfId="1" applyNumberFormat="1" applyFont="1" applyFill="1" applyBorder="1" applyAlignment="1">
      <alignment horizontal="center" vertical="center" wrapText="1"/>
    </xf>
    <xf numFmtId="164" fontId="1" fillId="2" borderId="11" xfId="1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top" wrapText="1"/>
    </xf>
    <xf numFmtId="2" fontId="3" fillId="2" borderId="1" xfId="0" applyNumberFormat="1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/>
    <xf numFmtId="0" fontId="1" fillId="2" borderId="0" xfId="0" applyFont="1" applyFill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154728</xdr:colOff>
      <xdr:row>6</xdr:row>
      <xdr:rowOff>118745</xdr:rowOff>
    </xdr:from>
    <xdr:to>
      <xdr:col>1</xdr:col>
      <xdr:colOff>1239519</xdr:colOff>
      <xdr:row>6</xdr:row>
      <xdr:rowOff>738505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728" y="2214245"/>
          <a:ext cx="1613958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39158</xdr:colOff>
      <xdr:row>8</xdr:row>
      <xdr:rowOff>75141</xdr:rowOff>
    </xdr:from>
    <xdr:to>
      <xdr:col>29</xdr:col>
      <xdr:colOff>85300</xdr:colOff>
      <xdr:row>8</xdr:row>
      <xdr:rowOff>603461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56241" y="5091641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68407</xdr:colOff>
      <xdr:row>8</xdr:row>
      <xdr:rowOff>6927</xdr:rowOff>
    </xdr:from>
    <xdr:to>
      <xdr:col>25</xdr:col>
      <xdr:colOff>1144732</xdr:colOff>
      <xdr:row>8</xdr:row>
      <xdr:rowOff>532707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25280" y="463434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8</xdr:row>
      <xdr:rowOff>152399</xdr:rowOff>
    </xdr:from>
    <xdr:to>
      <xdr:col>26</xdr:col>
      <xdr:colOff>1381126</xdr:colOff>
      <xdr:row>8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5" y="4836160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0"/>
  <sheetViews>
    <sheetView tabSelected="1" view="pageBreakPreview" topLeftCell="A7" zoomScale="70" zoomScaleNormal="100" zoomScaleSheetLayoutView="70" workbookViewId="0">
      <selection activeCell="C13" sqref="C13"/>
    </sheetView>
  </sheetViews>
  <sheetFormatPr defaultRowHeight="15" x14ac:dyDescent="0.25"/>
  <cols>
    <col min="1" max="1" width="7.85546875" customWidth="1"/>
    <col min="2" max="2" width="31.28515625" customWidth="1"/>
    <col min="3" max="3" width="18.7109375" customWidth="1"/>
    <col min="4" max="4" width="11.28515625" customWidth="1"/>
    <col min="5" max="5" width="8.85546875" customWidth="1"/>
    <col min="6" max="8" width="13.7109375" style="1" customWidth="1"/>
    <col min="9" max="16" width="22" style="1" hidden="1" customWidth="1"/>
    <col min="17" max="17" width="14.7109375" style="1" hidden="1" customWidth="1"/>
    <col min="18" max="18" width="8.140625" style="1" hidden="1" customWidth="1"/>
    <col min="19" max="19" width="14.7109375" style="1" hidden="1" customWidth="1"/>
    <col min="20" max="21" width="8.140625" style="1" hidden="1" customWidth="1"/>
    <col min="22" max="25" width="14.7109375" style="1" hidden="1" customWidth="1"/>
    <col min="26" max="26" width="20.5703125" style="1" customWidth="1"/>
    <col min="27" max="27" width="23" style="1" customWidth="1"/>
    <col min="28" max="28" width="15.140625" style="1" customWidth="1"/>
    <col min="29" max="29" width="20.28515625" style="1" customWidth="1"/>
    <col min="30" max="30" width="18.42578125" customWidth="1"/>
    <col min="31" max="1024" width="9.140625" customWidth="1"/>
  </cols>
  <sheetData>
    <row r="1" spans="1:29" ht="42" customHeight="1" x14ac:dyDescent="0.3">
      <c r="A1" s="24" t="s">
        <v>49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x14ac:dyDescent="0.25">
      <c r="A2" s="2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5"/>
      <c r="AA3" s="3"/>
      <c r="AB3" s="3"/>
      <c r="AC3" s="3"/>
    </row>
    <row r="4" spans="1:29" ht="31.5" customHeight="1" x14ac:dyDescent="0.25">
      <c r="A4" s="25" t="s">
        <v>0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</row>
    <row r="5" spans="1:29" ht="38.25" customHeight="1" x14ac:dyDescent="0.25">
      <c r="A5" s="27" t="s">
        <v>45</v>
      </c>
      <c r="B5" s="28"/>
      <c r="C5" s="29"/>
      <c r="D5" s="27" t="s">
        <v>50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</row>
    <row r="6" spans="1:29" x14ac:dyDescent="0.25">
      <c r="A6" s="30" t="s">
        <v>53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ht="117" customHeight="1" x14ac:dyDescent="0.25">
      <c r="A7" s="32" t="s">
        <v>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29" ht="54.75" customHeight="1" x14ac:dyDescent="0.25">
      <c r="A8" s="22" t="s">
        <v>2</v>
      </c>
      <c r="B8" s="22" t="s">
        <v>48</v>
      </c>
      <c r="C8" s="23" t="s">
        <v>3</v>
      </c>
      <c r="D8" s="22" t="s">
        <v>4</v>
      </c>
      <c r="E8" s="23" t="s">
        <v>5</v>
      </c>
      <c r="F8" s="10" t="s">
        <v>58</v>
      </c>
      <c r="G8" s="10" t="s">
        <v>56</v>
      </c>
      <c r="H8" s="10" t="s">
        <v>57</v>
      </c>
      <c r="I8" s="11" t="s">
        <v>6</v>
      </c>
      <c r="J8" s="11" t="s">
        <v>7</v>
      </c>
      <c r="K8" s="11" t="s">
        <v>8</v>
      </c>
      <c r="L8" s="11" t="s">
        <v>9</v>
      </c>
      <c r="M8" s="11" t="s">
        <v>10</v>
      </c>
      <c r="N8" s="11" t="s">
        <v>11</v>
      </c>
      <c r="O8" s="11" t="s">
        <v>12</v>
      </c>
      <c r="P8" s="11" t="s">
        <v>13</v>
      </c>
      <c r="Q8" s="11" t="s">
        <v>14</v>
      </c>
      <c r="R8" s="11" t="s">
        <v>15</v>
      </c>
      <c r="S8" s="11" t="s">
        <v>16</v>
      </c>
      <c r="T8" s="11" t="s">
        <v>17</v>
      </c>
      <c r="U8" s="11" t="s">
        <v>18</v>
      </c>
      <c r="V8" s="11" t="s">
        <v>19</v>
      </c>
      <c r="W8" s="11" t="s">
        <v>20</v>
      </c>
      <c r="X8" s="11" t="s">
        <v>21</v>
      </c>
      <c r="Y8" s="11" t="s">
        <v>22</v>
      </c>
      <c r="Z8" s="12" t="s">
        <v>23</v>
      </c>
      <c r="AA8" s="12" t="s">
        <v>24</v>
      </c>
      <c r="AB8" s="23" t="s">
        <v>46</v>
      </c>
      <c r="AC8" s="13" t="s">
        <v>25</v>
      </c>
    </row>
    <row r="9" spans="1:29" ht="60.75" customHeight="1" x14ac:dyDescent="0.25">
      <c r="A9" s="22"/>
      <c r="B9" s="22"/>
      <c r="C9" s="23"/>
      <c r="D9" s="22"/>
      <c r="E9" s="23"/>
      <c r="F9" s="11" t="s">
        <v>26</v>
      </c>
      <c r="G9" s="11" t="s">
        <v>26</v>
      </c>
      <c r="H9" s="11" t="s">
        <v>26</v>
      </c>
      <c r="I9" s="11" t="s">
        <v>26</v>
      </c>
      <c r="J9" s="11" t="s">
        <v>26</v>
      </c>
      <c r="K9" s="11" t="s">
        <v>26</v>
      </c>
      <c r="L9" s="11" t="s">
        <v>26</v>
      </c>
      <c r="M9" s="11" t="s">
        <v>26</v>
      </c>
      <c r="N9" s="11" t="s">
        <v>26</v>
      </c>
      <c r="O9" s="11" t="s">
        <v>26</v>
      </c>
      <c r="P9" s="11" t="s">
        <v>26</v>
      </c>
      <c r="Q9" s="11" t="s">
        <v>26</v>
      </c>
      <c r="R9" s="11" t="s">
        <v>26</v>
      </c>
      <c r="S9" s="11" t="s">
        <v>26</v>
      </c>
      <c r="T9" s="11" t="s">
        <v>26</v>
      </c>
      <c r="U9" s="11" t="s">
        <v>26</v>
      </c>
      <c r="V9" s="11" t="s">
        <v>26</v>
      </c>
      <c r="W9" s="11" t="s">
        <v>26</v>
      </c>
      <c r="X9" s="11" t="s">
        <v>26</v>
      </c>
      <c r="Y9" s="11" t="s">
        <v>26</v>
      </c>
      <c r="Z9" s="14"/>
      <c r="AA9" s="14"/>
      <c r="AB9" s="23"/>
      <c r="AC9" s="15"/>
    </row>
    <row r="10" spans="1:29" ht="88.5" customHeight="1" x14ac:dyDescent="0.25">
      <c r="A10" s="16">
        <v>1</v>
      </c>
      <c r="B10" s="21" t="s">
        <v>61</v>
      </c>
      <c r="C10" s="12" t="s">
        <v>59</v>
      </c>
      <c r="D10" s="16" t="s">
        <v>52</v>
      </c>
      <c r="E10" s="17">
        <v>386</v>
      </c>
      <c r="F10" s="9">
        <v>220</v>
      </c>
      <c r="G10" s="9">
        <v>253</v>
      </c>
      <c r="H10" s="9">
        <v>230</v>
      </c>
      <c r="I10" s="11" t="s">
        <v>27</v>
      </c>
      <c r="J10" s="11" t="s">
        <v>28</v>
      </c>
      <c r="K10" s="11" t="s">
        <v>29</v>
      </c>
      <c r="L10" s="11" t="s">
        <v>30</v>
      </c>
      <c r="M10" s="11" t="s">
        <v>31</v>
      </c>
      <c r="N10" s="11" t="s">
        <v>32</v>
      </c>
      <c r="O10" s="11" t="s">
        <v>33</v>
      </c>
      <c r="P10" s="11" t="s">
        <v>34</v>
      </c>
      <c r="Q10" s="11" t="s">
        <v>35</v>
      </c>
      <c r="R10" s="11" t="s">
        <v>36</v>
      </c>
      <c r="S10" s="11" t="s">
        <v>37</v>
      </c>
      <c r="T10" s="11" t="s">
        <v>38</v>
      </c>
      <c r="U10" s="11" t="s">
        <v>39</v>
      </c>
      <c r="V10" s="11" t="s">
        <v>40</v>
      </c>
      <c r="W10" s="11" t="s">
        <v>41</v>
      </c>
      <c r="X10" s="11" t="s">
        <v>42</v>
      </c>
      <c r="Y10" s="11" t="s">
        <v>43</v>
      </c>
      <c r="Z10" s="18">
        <f>STDEV(F10,H10)</f>
        <v>7.0710678118654755</v>
      </c>
      <c r="AA10" s="18">
        <f>Z10*100/AB10</f>
        <v>3.0175683061773886</v>
      </c>
      <c r="AB10" s="18">
        <v>234.33</v>
      </c>
      <c r="AC10" s="18">
        <f>AB10*E10</f>
        <v>90451.38</v>
      </c>
    </row>
    <row r="11" spans="1:29" ht="60.75" customHeight="1" x14ac:dyDescent="0.25">
      <c r="A11" s="16">
        <v>2</v>
      </c>
      <c r="B11" s="12" t="s">
        <v>62</v>
      </c>
      <c r="C11" s="12" t="s">
        <v>59</v>
      </c>
      <c r="D11" s="16" t="s">
        <v>52</v>
      </c>
      <c r="E11" s="17">
        <v>90</v>
      </c>
      <c r="F11" s="9">
        <v>70</v>
      </c>
      <c r="G11" s="9">
        <v>72</v>
      </c>
      <c r="H11" s="9">
        <v>75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8">
        <f>STDEV(F11,H11)</f>
        <v>3.5355339059327378</v>
      </c>
      <c r="AA11" s="18">
        <f>Z11*100/AB11</f>
        <v>4.8880601492226434</v>
      </c>
      <c r="AB11" s="18">
        <v>72.33</v>
      </c>
      <c r="AC11" s="18">
        <f>AB11*E11</f>
        <v>6509.7</v>
      </c>
    </row>
    <row r="12" spans="1:29" ht="80.25" customHeight="1" x14ac:dyDescent="0.25">
      <c r="A12" s="16">
        <v>3</v>
      </c>
      <c r="B12" s="12" t="s">
        <v>63</v>
      </c>
      <c r="C12" s="12" t="s">
        <v>59</v>
      </c>
      <c r="D12" s="16" t="s">
        <v>52</v>
      </c>
      <c r="E12" s="17">
        <v>26</v>
      </c>
      <c r="F12" s="9">
        <v>220</v>
      </c>
      <c r="G12" s="9">
        <v>253</v>
      </c>
      <c r="H12" s="9">
        <v>230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8">
        <f>STDEV(F12,H12)</f>
        <v>7.0710678118654755</v>
      </c>
      <c r="AA12" s="18">
        <f>Z12*100/AB12</f>
        <v>3.0175683061773886</v>
      </c>
      <c r="AB12" s="18">
        <v>234.33</v>
      </c>
      <c r="AC12" s="18">
        <f>AB12*E12</f>
        <v>6092.58</v>
      </c>
    </row>
    <row r="13" spans="1:29" ht="127.5" x14ac:dyDescent="0.25">
      <c r="A13" s="16">
        <v>4</v>
      </c>
      <c r="B13" s="12" t="s">
        <v>64</v>
      </c>
      <c r="C13" s="12" t="s">
        <v>59</v>
      </c>
      <c r="D13" s="16" t="s">
        <v>52</v>
      </c>
      <c r="E13" s="17">
        <v>293</v>
      </c>
      <c r="F13" s="9">
        <v>70</v>
      </c>
      <c r="G13" s="9">
        <v>71</v>
      </c>
      <c r="H13" s="9">
        <v>73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8">
        <f>STDEV(F13,H13)</f>
        <v>2.1213203435596424</v>
      </c>
      <c r="AA13" s="18">
        <f>Z13*100/AB13</f>
        <v>2.9739525354824652</v>
      </c>
      <c r="AB13" s="18">
        <v>71.33</v>
      </c>
      <c r="AC13" s="18">
        <f>AB13*E13</f>
        <v>20899.689999999999</v>
      </c>
    </row>
    <row r="14" spans="1:29" x14ac:dyDescent="0.25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19"/>
      <c r="AB14" s="16" t="s">
        <v>44</v>
      </c>
      <c r="AC14" s="11">
        <f>SUM(AC10:AC13)</f>
        <v>123953.35</v>
      </c>
    </row>
    <row r="15" spans="1:29" x14ac:dyDescent="0.25">
      <c r="A15" s="27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</row>
    <row r="16" spans="1:29" ht="15.75" thickBot="1" x14ac:dyDescent="0.3">
      <c r="A16" s="40" t="s">
        <v>60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</row>
    <row r="17" spans="1:29" ht="41.25" customHeight="1" thickBot="1" x14ac:dyDescent="0.3">
      <c r="A17" s="33" t="s">
        <v>51</v>
      </c>
      <c r="B17" s="34"/>
      <c r="C17" s="34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</row>
    <row r="18" spans="1:29" ht="15.75" thickBot="1" x14ac:dyDescent="0.3">
      <c r="A18" s="35" t="s">
        <v>47</v>
      </c>
      <c r="B18" s="36"/>
      <c r="C18" s="36"/>
      <c r="D18" s="6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 x14ac:dyDescent="0.25">
      <c r="A19" s="37" t="s">
        <v>54</v>
      </c>
      <c r="B19" s="38"/>
      <c r="C19" s="38"/>
      <c r="D19" s="7"/>
      <c r="E19" s="8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 x14ac:dyDescent="0.25">
      <c r="H20" s="1" t="e">
        <f>H19*Z20/Z19</f>
        <v>#DIV/0!</v>
      </c>
      <c r="Z20" s="1">
        <v>3.05</v>
      </c>
    </row>
  </sheetData>
  <mergeCells count="18">
    <mergeCell ref="A17:C17"/>
    <mergeCell ref="A18:C18"/>
    <mergeCell ref="A19:C19"/>
    <mergeCell ref="A14:Z14"/>
    <mergeCell ref="A15:AC15"/>
    <mergeCell ref="A16:AC16"/>
    <mergeCell ref="D8:D9"/>
    <mergeCell ref="E8:E9"/>
    <mergeCell ref="AB8:AB9"/>
    <mergeCell ref="A1:AC1"/>
    <mergeCell ref="A4:AC4"/>
    <mergeCell ref="A5:C5"/>
    <mergeCell ref="D5:AC5"/>
    <mergeCell ref="A8:A9"/>
    <mergeCell ref="C8:C9"/>
    <mergeCell ref="B8:B9"/>
    <mergeCell ref="A6:AC6"/>
    <mergeCell ref="A7:AC7"/>
  </mergeCells>
  <pageMargins left="0.24027777777777801" right="0.24027777777777801" top="0.05" bottom="0.209722222222222" header="0.51180555555555496" footer="0.51180555555555496"/>
  <pageSetup paperSize="9" scale="73" fitToHeight="0" orientation="landscape" useFirstPageNumber="1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Kadri</cp:lastModifiedBy>
  <cp:revision>7</cp:revision>
  <cp:lastPrinted>2026-08-12T15:42:22Z</cp:lastPrinted>
  <dcterms:created xsi:type="dcterms:W3CDTF">2014-01-17T11:35:00Z</dcterms:created>
  <dcterms:modified xsi:type="dcterms:W3CDTF">2026-08-20T14:58:25Z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1049-11.2.0.11440</vt:lpwstr>
  </property>
  <property fmtid="{D5CDD505-2E9C-101B-9397-08002B2CF9AE}" pid="3" name="ICV">
    <vt:lpwstr>9586C364BAE0484588C7CBEE8914A7E6</vt:lpwstr>
  </property>
  <property fmtid="{D5CDD505-2E9C-101B-9397-08002B2CF9AE}" pid="4" name="Generator">
    <vt:lpwstr>NPOI</vt:lpwstr>
  </property>
  <property fmtid="{D5CDD505-2E9C-101B-9397-08002B2CF9AE}" pid="5" name="Generator Version">
    <vt:lpwstr>2.4.1</vt:lpwstr>
  </property>
</Properties>
</file>