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0" windowHeight="13170"/>
  </bookViews>
  <sheets>
    <sheet name="Лист1" sheetId="1" r:id="rId1"/>
    <sheet name="Лист2" sheetId="2" r:id="rId2"/>
    <sheet name="Лист3" sheetId="3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3" i="1"/>
  <c r="H13" i="1"/>
  <c r="G13" i="1"/>
  <c r="I13" i="1" s="1"/>
  <c r="J13" i="1" s="1"/>
  <c r="H12" i="1" l="1"/>
  <c r="H11" i="1"/>
  <c r="H10" i="1"/>
  <c r="H9" i="1"/>
  <c r="G11" i="1"/>
  <c r="I11" i="1" s="1"/>
  <c r="J11" i="1" s="1"/>
  <c r="G10" i="1"/>
  <c r="I10" i="1" s="1"/>
  <c r="J10" i="1" s="1"/>
  <c r="G9" i="1"/>
  <c r="I9" i="1" s="1"/>
  <c r="J9" i="1" s="1"/>
  <c r="G12" i="1" l="1"/>
  <c r="M12" i="1" s="1"/>
  <c r="M14" i="1" s="1"/>
  <c r="I12" i="1" l="1"/>
  <c r="J12" i="1" s="1"/>
</calcChain>
</file>

<file path=xl/sharedStrings.xml><?xml version="1.0" encoding="utf-8"?>
<sst xmlns="http://schemas.openxmlformats.org/spreadsheetml/2006/main" count="32" uniqueCount="28">
  <si>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</si>
  <si>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</si>
  <si>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</si>
  <si>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</t>
  </si>
  <si>
    <t>Расчет НМЦК</t>
  </si>
  <si>
    <t>№ п/п</t>
  </si>
  <si>
    <t>Наименование</t>
  </si>
  <si>
    <t>Средняя арифметическая величина цены единицы товара &lt;ц&gt;</t>
  </si>
  <si>
    <t>Среднее квадратичное отклонение</t>
  </si>
  <si>
    <t>Коэффициент вариации</t>
  </si>
  <si>
    <t>Ед.изм</t>
  </si>
  <si>
    <t>Кол-во</t>
  </si>
  <si>
    <t xml:space="preserve">Расчет НМЦК по формуле НМЦК=&lt;ц&gt;*Кол-во
</t>
  </si>
  <si>
    <t>Итого:</t>
  </si>
  <si>
    <t>В соответствии с описанием объекта закупки</t>
  </si>
  <si>
    <t>КП№1</t>
  </si>
  <si>
    <t>КП№2</t>
  </si>
  <si>
    <t>КП№3</t>
  </si>
  <si>
    <t>Федеральное бюджетное учреждение здравоохранения «Центр гигиены и эпидемиологии в Республике Хакасия</t>
  </si>
  <si>
    <t>шт</t>
  </si>
  <si>
    <t>Минимальная величина цены единицы товара &lt;ц&gt;</t>
  </si>
  <si>
    <t>Поставка лабораторной посуды из стекла для нужд ФБУЗ «Центр гигиены и эпидемиологии в Республике Хакасия».</t>
  </si>
  <si>
    <t>Стаканчик для взвешивания СН-60/14</t>
  </si>
  <si>
    <t>Бюкс (стакан для взвешивания) СН-85/15</t>
  </si>
  <si>
    <t>Стакан лабораторный В-1-100 ХС</t>
  </si>
  <si>
    <t>Стакан лабораторный В-1-50 ХС</t>
  </si>
  <si>
    <t>Мензурка стеклянная мерная 250 мл.</t>
  </si>
  <si>
    <t>Специалист по закупкам Журба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</si>
</sst>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0" fillId="0" borderId="0" xfId="0" applyFill="1"/>
    <xf numFmtId="0" fontId="8" fillId="2" borderId="2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4" fontId="5" fillId="0" borderId="0" xfId="0" applyNumberFormat="1" applyFont="1" applyFill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200025</xdr:rowOff>
    </xdr:from>
    <xdr:to>
      <xdr:col>9</xdr:col>
      <xdr:colOff>9526</xdr:colOff>
      <xdr:row>7</xdr:row>
      <xdr:rowOff>201295</xdr:rowOff>
    </xdr:to>
    <xdr:pic>
      <xdr:nvPicPr>
        <xdr:cNvPr id="8" name="Рисунок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22860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7</xdr:row>
      <xdr:rowOff>209550</xdr:rowOff>
    </xdr:from>
    <xdr:to>
      <xdr:col>9</xdr:col>
      <xdr:colOff>695325</xdr:colOff>
      <xdr:row>7</xdr:row>
      <xdr:rowOff>466725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286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200025</xdr:rowOff>
    </xdr:from>
    <xdr:to>
      <xdr:col>9</xdr:col>
      <xdr:colOff>9526</xdr:colOff>
      <xdr:row>7</xdr:row>
      <xdr:rowOff>201295</xdr:rowOff>
    </xdr:to>
    <xdr:pic>
      <xdr:nvPicPr>
        <xdr:cNvPr id="10" name="Рисунок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22860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7</xdr:row>
      <xdr:rowOff>209550</xdr:rowOff>
    </xdr:from>
    <xdr:to>
      <xdr:col>9</xdr:col>
      <xdr:colOff>695325</xdr:colOff>
      <xdr:row>7</xdr:row>
      <xdr:rowOff>466725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286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200025</xdr:rowOff>
    </xdr:from>
    <xdr:to>
      <xdr:col>9</xdr:col>
      <xdr:colOff>9526</xdr:colOff>
      <xdr:row>7</xdr:row>
      <xdr:rowOff>201295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22860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7</xdr:row>
      <xdr:rowOff>209550</xdr:rowOff>
    </xdr:from>
    <xdr:to>
      <xdr:col>9</xdr:col>
      <xdr:colOff>695325</xdr:colOff>
      <xdr:row>7</xdr:row>
      <xdr:rowOff>466725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286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="120" zoomScaleNormal="120" workbookViewId="0">
      <selection activeCell="M14" sqref="M14"/>
    </sheetView>
  </sheetViews>
  <sheetFormatPr defaultRowHeight="15" x14ac:dyDescent="0.25"/>
  <cols>
    <col min="1" max="1" width="13.140625" customWidth="1"/>
    <col min="2" max="2" width="7.140625" customWidth="1"/>
    <col min="3" max="3" width="27.42578125" customWidth="1"/>
    <col min="7" max="8" width="13.140625" customWidth="1"/>
    <col min="13" max="13" width="10.28515625" customWidth="1"/>
    <col min="15" max="16" width="10.85546875" bestFit="1" customWidth="1"/>
    <col min="17" max="17" width="12.5703125" bestFit="1" customWidth="1"/>
    <col min="18" max="18" width="11.7109375" customWidth="1"/>
  </cols>
  <sheetData>
    <row r="1" spans="1:18" ht="46.5" customHeight="1" x14ac:dyDescent="0.25">
      <c r="C1" s="37" t="s">
        <v>18</v>
      </c>
      <c r="D1" s="37"/>
      <c r="E1" s="37"/>
      <c r="F1" s="37"/>
      <c r="G1" s="37"/>
      <c r="H1" s="37"/>
      <c r="I1" s="37"/>
      <c r="J1" s="37"/>
      <c r="K1" s="1"/>
    </row>
    <row r="2" spans="1:18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8" ht="1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8" ht="24" customHeight="1" x14ac:dyDescent="0.25">
      <c r="A4" s="39" t="s">
        <v>21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8" ht="33" customHeight="1" x14ac:dyDescent="0.25">
      <c r="A5" s="2" t="s">
        <v>1</v>
      </c>
      <c r="B5" s="41" t="s">
        <v>14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8" ht="52.5" x14ac:dyDescent="0.25">
      <c r="A6" s="3" t="s">
        <v>2</v>
      </c>
      <c r="B6" s="41" t="s">
        <v>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</row>
    <row r="7" spans="1:18" x14ac:dyDescent="0.25">
      <c r="A7" s="29" t="s">
        <v>4</v>
      </c>
      <c r="B7" s="28" t="s">
        <v>5</v>
      </c>
      <c r="C7" s="23" t="s">
        <v>6</v>
      </c>
      <c r="D7" s="24" t="s">
        <v>15</v>
      </c>
      <c r="E7" s="24" t="s">
        <v>16</v>
      </c>
      <c r="F7" s="24" t="s">
        <v>17</v>
      </c>
      <c r="G7" s="25" t="s">
        <v>7</v>
      </c>
      <c r="H7" s="35" t="s">
        <v>20</v>
      </c>
      <c r="I7" s="26" t="s">
        <v>8</v>
      </c>
      <c r="J7" s="26" t="s">
        <v>9</v>
      </c>
      <c r="K7" s="27" t="s">
        <v>10</v>
      </c>
      <c r="L7" s="23" t="s">
        <v>11</v>
      </c>
      <c r="M7" s="23" t="s">
        <v>12</v>
      </c>
      <c r="O7" s="13"/>
      <c r="P7" s="13"/>
      <c r="Q7" s="13"/>
      <c r="R7" s="13"/>
    </row>
    <row r="8" spans="1:18" ht="45.75" customHeight="1" x14ac:dyDescent="0.25">
      <c r="A8" s="30"/>
      <c r="B8" s="28"/>
      <c r="C8" s="23"/>
      <c r="D8" s="24"/>
      <c r="E8" s="24"/>
      <c r="F8" s="24"/>
      <c r="G8" s="25"/>
      <c r="H8" s="36"/>
      <c r="I8" s="26"/>
      <c r="J8" s="26"/>
      <c r="K8" s="27"/>
      <c r="L8" s="23"/>
      <c r="M8" s="23"/>
      <c r="O8" s="13"/>
      <c r="P8" s="13"/>
      <c r="Q8" s="13"/>
      <c r="R8" s="13"/>
    </row>
    <row r="9" spans="1:18" ht="28.5" customHeight="1" x14ac:dyDescent="0.25">
      <c r="A9" s="30"/>
      <c r="B9" s="19">
        <v>1</v>
      </c>
      <c r="C9" s="4" t="s">
        <v>22</v>
      </c>
      <c r="D9" s="16">
        <v>4110</v>
      </c>
      <c r="E9" s="16">
        <v>4150</v>
      </c>
      <c r="F9" s="16">
        <v>4300</v>
      </c>
      <c r="G9" s="18">
        <f t="shared" ref="G9:G11" si="0">ROUND((D9+E9+F9)/3,2)</f>
        <v>4186.67</v>
      </c>
      <c r="H9" s="17">
        <f t="shared" ref="H9:H11" si="1">D9</f>
        <v>4110</v>
      </c>
      <c r="I9" s="16">
        <f t="shared" ref="I9:I11" si="2">SQRT((POWER((D9-G9),2)+POWER((E9-G9),2)+POWER((F9-G9),2))/2)</f>
        <v>100.16652809197292</v>
      </c>
      <c r="J9" s="5">
        <f t="shared" ref="J9:J11" si="3">ROUND((I9/G9)*100,2)</f>
        <v>2.39</v>
      </c>
      <c r="K9" s="10" t="s">
        <v>19</v>
      </c>
      <c r="L9" s="11">
        <v>2</v>
      </c>
      <c r="M9" s="6">
        <f>G9*L9</f>
        <v>8373.34</v>
      </c>
      <c r="O9" s="14"/>
      <c r="P9" s="12"/>
      <c r="Q9" s="12"/>
      <c r="R9" s="12"/>
    </row>
    <row r="10" spans="1:18" ht="29.25" customHeight="1" x14ac:dyDescent="0.25">
      <c r="A10" s="30"/>
      <c r="B10" s="19">
        <v>2</v>
      </c>
      <c r="C10" s="4" t="s">
        <v>23</v>
      </c>
      <c r="D10" s="16">
        <v>4730</v>
      </c>
      <c r="E10" s="16">
        <v>4800</v>
      </c>
      <c r="F10" s="16">
        <v>4850</v>
      </c>
      <c r="G10" s="18">
        <f t="shared" si="0"/>
        <v>4793.33</v>
      </c>
      <c r="H10" s="17">
        <f t="shared" si="1"/>
        <v>4730</v>
      </c>
      <c r="I10" s="16">
        <f t="shared" si="2"/>
        <v>60.277137871667399</v>
      </c>
      <c r="J10" s="5">
        <f t="shared" si="3"/>
        <v>1.26</v>
      </c>
      <c r="K10" s="10" t="s">
        <v>19</v>
      </c>
      <c r="L10" s="11">
        <v>2</v>
      </c>
      <c r="M10" s="6">
        <f t="shared" ref="M10:M13" si="4">G10*L10</f>
        <v>9586.66</v>
      </c>
      <c r="O10" s="14"/>
      <c r="P10" s="12"/>
      <c r="Q10" s="12"/>
      <c r="R10" s="12"/>
    </row>
    <row r="11" spans="1:18" ht="29.25" customHeight="1" x14ac:dyDescent="0.25">
      <c r="A11" s="30"/>
      <c r="B11" s="19">
        <v>3</v>
      </c>
      <c r="C11" s="4" t="s">
        <v>24</v>
      </c>
      <c r="D11" s="16">
        <v>450</v>
      </c>
      <c r="E11" s="16">
        <v>465</v>
      </c>
      <c r="F11" s="16">
        <v>480</v>
      </c>
      <c r="G11" s="18">
        <f t="shared" si="0"/>
        <v>465</v>
      </c>
      <c r="H11" s="17">
        <f t="shared" si="1"/>
        <v>450</v>
      </c>
      <c r="I11" s="16">
        <f t="shared" si="2"/>
        <v>15</v>
      </c>
      <c r="J11" s="5">
        <f t="shared" si="3"/>
        <v>3.23</v>
      </c>
      <c r="K11" s="10" t="s">
        <v>19</v>
      </c>
      <c r="L11" s="11">
        <v>10</v>
      </c>
      <c r="M11" s="6">
        <f t="shared" si="4"/>
        <v>4650</v>
      </c>
      <c r="O11" s="14"/>
      <c r="P11" s="12"/>
      <c r="Q11" s="12"/>
      <c r="R11" s="12"/>
    </row>
    <row r="12" spans="1:18" ht="29.25" customHeight="1" x14ac:dyDescent="0.25">
      <c r="A12" s="30"/>
      <c r="B12" s="15">
        <v>4</v>
      </c>
      <c r="C12" s="4" t="s">
        <v>25</v>
      </c>
      <c r="D12" s="16">
        <v>670</v>
      </c>
      <c r="E12" s="16">
        <v>690</v>
      </c>
      <c r="F12" s="16">
        <v>710</v>
      </c>
      <c r="G12" s="18">
        <f t="shared" ref="G12" si="5">ROUND((D12+E12+F12)/3,2)</f>
        <v>690</v>
      </c>
      <c r="H12" s="17">
        <f>D12</f>
        <v>670</v>
      </c>
      <c r="I12" s="16">
        <f t="shared" ref="I12" si="6">SQRT((POWER((D12-G12),2)+POWER((E12-G12),2)+POWER((F12-G12),2))/2)</f>
        <v>20</v>
      </c>
      <c r="J12" s="5">
        <f t="shared" ref="J12" si="7">ROUND((I12/G12)*100,2)</f>
        <v>2.9</v>
      </c>
      <c r="K12" s="10" t="s">
        <v>19</v>
      </c>
      <c r="L12" s="11">
        <v>10</v>
      </c>
      <c r="M12" s="6">
        <f t="shared" si="4"/>
        <v>6900</v>
      </c>
      <c r="O12" s="14"/>
      <c r="P12" s="12"/>
      <c r="Q12" s="12"/>
      <c r="R12" s="12"/>
    </row>
    <row r="13" spans="1:18" ht="27.75" customHeight="1" x14ac:dyDescent="0.25">
      <c r="A13" s="30"/>
      <c r="B13" s="20">
        <v>5</v>
      </c>
      <c r="C13" s="4" t="s">
        <v>26</v>
      </c>
      <c r="D13" s="16">
        <v>710</v>
      </c>
      <c r="E13" s="16">
        <v>715</v>
      </c>
      <c r="F13" s="16">
        <v>740</v>
      </c>
      <c r="G13" s="18">
        <f t="shared" ref="G13" si="8">ROUND((D13+E13+F13)/3,2)</f>
        <v>721.67</v>
      </c>
      <c r="H13" s="17">
        <f>D13</f>
        <v>710</v>
      </c>
      <c r="I13" s="16">
        <f t="shared" ref="I13" si="9">SQRT((POWER((D13-G13),2)+POWER((E13-G13),2)+POWER((F13-G13),2))/2)</f>
        <v>16.072751786797429</v>
      </c>
      <c r="J13" s="5">
        <f t="shared" ref="J13" si="10">ROUND((I13/G13)*100,2)</f>
        <v>2.23</v>
      </c>
      <c r="K13" s="10" t="s">
        <v>19</v>
      </c>
      <c r="L13" s="11">
        <v>12</v>
      </c>
      <c r="M13" s="6">
        <f t="shared" si="4"/>
        <v>8660.0399999999991</v>
      </c>
      <c r="O13" s="14"/>
      <c r="P13" s="12"/>
      <c r="Q13" s="12"/>
      <c r="R13" s="12"/>
    </row>
    <row r="14" spans="1:18" x14ac:dyDescent="0.25">
      <c r="A14" s="31"/>
      <c r="B14" s="32" t="s">
        <v>13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7">
        <f>SUM(M9:M13)</f>
        <v>38170.04</v>
      </c>
      <c r="O14" s="12"/>
      <c r="P14" s="12"/>
      <c r="Q14" s="12"/>
      <c r="R14" s="12"/>
    </row>
    <row r="15" spans="1:18" x14ac:dyDescent="0.25">
      <c r="C15" s="8"/>
      <c r="D15" s="8"/>
      <c r="E15" s="8"/>
      <c r="G15" s="9"/>
      <c r="H15" s="9"/>
      <c r="K15" s="1"/>
      <c r="O15" s="12"/>
      <c r="P15" s="12"/>
      <c r="Q15" s="12"/>
      <c r="R15" s="12"/>
    </row>
    <row r="16" spans="1:18" x14ac:dyDescent="0.25">
      <c r="A16" s="21" t="s">
        <v>27</v>
      </c>
      <c r="B16" s="21"/>
      <c r="C16" s="21"/>
      <c r="D16" s="21"/>
      <c r="E16" s="21"/>
      <c r="F16" s="21"/>
      <c r="G16" s="9"/>
      <c r="H16" s="9"/>
      <c r="K16" s="1"/>
    </row>
    <row r="17" spans="1:11" x14ac:dyDescent="0.25">
      <c r="A17" s="22">
        <v>46245</v>
      </c>
      <c r="B17" s="22"/>
      <c r="C17" s="22"/>
      <c r="G17" s="9"/>
      <c r="H17" s="9"/>
      <c r="K17" s="1"/>
    </row>
  </sheetData>
  <mergeCells count="22">
    <mergeCell ref="C1:J1"/>
    <mergeCell ref="A2:M2"/>
    <mergeCell ref="A4:M4"/>
    <mergeCell ref="B5:M5"/>
    <mergeCell ref="B6:M6"/>
    <mergeCell ref="A3:M3"/>
    <mergeCell ref="A16:F16"/>
    <mergeCell ref="A17:C17"/>
    <mergeCell ref="M7:M8"/>
    <mergeCell ref="F7:F8"/>
    <mergeCell ref="G7:G8"/>
    <mergeCell ref="I7:I8"/>
    <mergeCell ref="J7:J8"/>
    <mergeCell ref="K7:K8"/>
    <mergeCell ref="L7:L8"/>
    <mergeCell ref="B7:B8"/>
    <mergeCell ref="C7:C8"/>
    <mergeCell ref="D7:D8"/>
    <mergeCell ref="E7:E8"/>
    <mergeCell ref="A7:A14"/>
    <mergeCell ref="B14:L14"/>
    <mergeCell ref="H7:H8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2026-08-11T09:08:15Z</dcterms:modified>
</cp:coreProperties>
</file>