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60" windowWidth="15315" windowHeight="9015"/>
  </bookViews>
  <sheets>
    <sheet name="Электроматериалы" sheetId="40" r:id="rId1"/>
  </sheets>
  <calcPr calcId="124519"/>
</workbook>
</file>

<file path=xl/calcChain.xml><?xml version="1.0" encoding="utf-8"?>
<calcChain xmlns="http://schemas.openxmlformats.org/spreadsheetml/2006/main">
  <c r="J5" i="40"/>
  <c r="M5" s="1"/>
  <c r="K5"/>
  <c r="J6"/>
  <c r="K6"/>
  <c r="M6"/>
  <c r="K7"/>
  <c r="J7"/>
  <c r="M7" s="1"/>
  <c r="M8" l="1"/>
  <c r="L6"/>
  <c r="L5"/>
  <c r="L7"/>
</calcChain>
</file>

<file path=xl/sharedStrings.xml><?xml version="1.0" encoding="utf-8"?>
<sst xmlns="http://schemas.openxmlformats.org/spreadsheetml/2006/main" count="27" uniqueCount="26">
  <si>
    <t>№</t>
  </si>
  <si>
    <t>Ед. изм</t>
  </si>
  <si>
    <t>Наименование предмета контракта</t>
  </si>
  <si>
    <t>Кол-во</t>
  </si>
  <si>
    <t>Существенные условия исполнения контракта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</si>
  <si>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</si>
  <si>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</si>
  <si>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</si>
  <si>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</si>
  <si>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</si>
  <si>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Коммерческие предложения, данные реестра контрактов (руб./ед.изм.)</t>
  </si>
  <si>
    <t>Расчет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</si>
  <si>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</si>
  <si>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</t>
    </r>
  </si>
  <si>
    <t>НМЦК</t>
  </si>
  <si>
    <t>Работник контрактной службы                                   А.С. Гежицких</t>
  </si>
  <si>
    <t xml:space="preserve">Поставщик №1 </t>
  </si>
  <si>
    <t xml:space="preserve">Поставщик №2 </t>
  </si>
  <si>
    <t xml:space="preserve">Поставщик №3 </t>
  </si>
  <si>
    <t>шт</t>
  </si>
  <si>
    <t>м</t>
  </si>
  <si>
    <t>Кабель АВВГ 2*2,5 ГОСТ 31996-2012, бухта 50 м.</t>
  </si>
  <si>
    <t>Кабель канал 16*16 мм, белый</t>
  </si>
  <si>
    <t>Светильник 1х60Вт E27 IP65 круг  корпус белый</t>
  </si>
  <si>
    <t>Начальная (максимальная) цена контракта составляет 17 419,20 (семнадцать тысяч четыреста девятнадцать) рублей 20 копеек.</t>
  </si>
  <si>
    <t>К расчету контракта применяется наименьшая цена за единицу изделия в результате цена контракта  составит:  17 152,61 (семнадцать тысяч сто пятьдесят два) рубля 61 копейка.</t>
  </si>
</sst>
</file>

<file path=xl/styles.xml><?xml version="1.0" encoding="utf-8"?>
<styleSheet xmlns="http://schemas.openxmlformats.org/spreadsheetml/2006/main">
  <numFmts count="1">
    <numFmt numFmtId="164" formatCode="0.00000"/>
  </numFmts>
  <fonts count="14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2" fontId="5" fillId="0" borderId="0" xfId="0" applyNumberFormat="1" applyFont="1"/>
    <xf numFmtId="0" fontId="2" fillId="0" borderId="0" xfId="0" applyFont="1"/>
    <xf numFmtId="0" fontId="8" fillId="0" borderId="0" xfId="0" applyFont="1"/>
    <xf numFmtId="0" fontId="2" fillId="0" borderId="1" xfId="0" applyFont="1" applyBorder="1" applyAlignment="1">
      <alignment horizontal="center" vertical="top" wrapText="1"/>
    </xf>
    <xf numFmtId="0" fontId="9" fillId="0" borderId="0" xfId="0" applyFont="1"/>
    <xf numFmtId="0" fontId="7" fillId="0" borderId="1" xfId="0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2" fillId="0" borderId="6" xfId="0" applyFont="1" applyBorder="1" applyAlignment="1">
      <alignment horizontal="left" textRotation="90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29634</xdr:colOff>
      <xdr:row>3</xdr:row>
      <xdr:rowOff>613833</xdr:rowOff>
    </xdr:from>
    <xdr:to>
      <xdr:col>12</xdr:col>
      <xdr:colOff>10584</xdr:colOff>
      <xdr:row>3</xdr:row>
      <xdr:rowOff>861483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45009" y="1528233"/>
          <a:ext cx="8858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659342</xdr:rowOff>
    </xdr:from>
    <xdr:to>
      <xdr:col>11</xdr:col>
      <xdr:colOff>1058</xdr:colOff>
      <xdr:row>3</xdr:row>
      <xdr:rowOff>935567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791450" y="1573742"/>
          <a:ext cx="924983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40216</xdr:colOff>
      <xdr:row>3</xdr:row>
      <xdr:rowOff>584200</xdr:rowOff>
    </xdr:from>
    <xdr:to>
      <xdr:col>12</xdr:col>
      <xdr:colOff>1526116</xdr:colOff>
      <xdr:row>3</xdr:row>
      <xdr:rowOff>899584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660466" y="1498600"/>
          <a:ext cx="1485900" cy="315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14"/>
  <sheetViews>
    <sheetView tabSelected="1" workbookViewId="0">
      <selection activeCell="L17" sqref="L17"/>
    </sheetView>
  </sheetViews>
  <sheetFormatPr defaultRowHeight="12.75"/>
  <cols>
    <col min="1" max="1" width="3.140625" style="2" customWidth="1"/>
    <col min="2" max="2" width="30.85546875" style="2" customWidth="1"/>
    <col min="3" max="3" width="18" style="2" customWidth="1"/>
    <col min="4" max="4" width="4.85546875" style="2" customWidth="1"/>
    <col min="5" max="5" width="6.28515625" style="2" customWidth="1"/>
    <col min="6" max="6" width="13.5703125" style="2" customWidth="1"/>
    <col min="7" max="7" width="12.7109375" style="2" customWidth="1"/>
    <col min="8" max="8" width="12.42578125" style="2" customWidth="1"/>
    <col min="9" max="9" width="4.42578125" style="2" customWidth="1"/>
    <col min="10" max="10" width="13.85546875" style="2" customWidth="1"/>
    <col min="11" max="11" width="13.140625" style="2" customWidth="1"/>
    <col min="12" max="12" width="12.5703125" style="2" customWidth="1"/>
    <col min="13" max="13" width="20.5703125" style="2" customWidth="1"/>
    <col min="14" max="16384" width="9.140625" style="2"/>
  </cols>
  <sheetData>
    <row r="1" spans="1:15" ht="4.5" customHeight="1">
      <c r="M1" s="5"/>
    </row>
    <row r="2" spans="1:15" ht="30" customHeight="1">
      <c r="A2" s="29" t="s">
        <v>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5" ht="37.5" customHeight="1">
      <c r="A3" s="30" t="s">
        <v>0</v>
      </c>
      <c r="B3" s="30" t="s">
        <v>2</v>
      </c>
      <c r="C3" s="30" t="s">
        <v>4</v>
      </c>
      <c r="D3" s="30" t="s">
        <v>1</v>
      </c>
      <c r="E3" s="30" t="s">
        <v>3</v>
      </c>
      <c r="F3" s="31" t="s">
        <v>10</v>
      </c>
      <c r="G3" s="31"/>
      <c r="H3" s="31"/>
      <c r="I3" s="31"/>
      <c r="J3" s="32" t="s">
        <v>8</v>
      </c>
      <c r="K3" s="32"/>
      <c r="L3" s="32"/>
      <c r="M3" s="3" t="s">
        <v>9</v>
      </c>
    </row>
    <row r="4" spans="1:15" ht="82.5" customHeight="1">
      <c r="A4" s="30"/>
      <c r="B4" s="30"/>
      <c r="C4" s="30"/>
      <c r="D4" s="30"/>
      <c r="E4" s="30"/>
      <c r="F4" s="22" t="s">
        <v>16</v>
      </c>
      <c r="G4" s="22" t="s">
        <v>17</v>
      </c>
      <c r="H4" s="22" t="s">
        <v>18</v>
      </c>
      <c r="I4" s="19" t="s">
        <v>7</v>
      </c>
      <c r="J4" s="3" t="s">
        <v>6</v>
      </c>
      <c r="K4" s="3" t="s">
        <v>5</v>
      </c>
      <c r="L4" s="4" t="s">
        <v>13</v>
      </c>
      <c r="M4" s="9" t="s">
        <v>12</v>
      </c>
      <c r="O4" s="7"/>
    </row>
    <row r="5" spans="1:15" ht="52.5" customHeight="1">
      <c r="A5" s="20">
        <v>1</v>
      </c>
      <c r="B5" s="13" t="s">
        <v>21</v>
      </c>
      <c r="C5" s="13"/>
      <c r="D5" s="13" t="s">
        <v>19</v>
      </c>
      <c r="E5" s="23">
        <v>1</v>
      </c>
      <c r="F5" s="25">
        <v>1192.6099999999999</v>
      </c>
      <c r="G5" s="25">
        <v>1220</v>
      </c>
      <c r="H5" s="14">
        <v>1200</v>
      </c>
      <c r="I5" s="24"/>
      <c r="J5" s="15">
        <f t="shared" ref="J5:J7" si="0">AVERAGE(F5:H5)</f>
        <v>1204.2033333333331</v>
      </c>
      <c r="K5" s="16">
        <f t="shared" ref="K5:K7" si="1">STDEV(F5:H5)</f>
        <v>14.17053398194421</v>
      </c>
      <c r="L5" s="16">
        <f t="shared" ref="L5:L7" si="2">K5/J5*100</f>
        <v>1.176755917351517</v>
      </c>
      <c r="M5" s="17">
        <f t="shared" ref="M5:M7" si="3">J5*E5</f>
        <v>1204.2033333333331</v>
      </c>
      <c r="O5" s="7"/>
    </row>
    <row r="6" spans="1:15" ht="45" customHeight="1">
      <c r="A6" s="20">
        <v>2</v>
      </c>
      <c r="B6" s="13" t="s">
        <v>22</v>
      </c>
      <c r="C6" s="13"/>
      <c r="D6" s="13" t="s">
        <v>20</v>
      </c>
      <c r="E6" s="23">
        <v>20</v>
      </c>
      <c r="F6" s="25">
        <v>33</v>
      </c>
      <c r="G6" s="25">
        <v>37</v>
      </c>
      <c r="H6" s="14">
        <v>35</v>
      </c>
      <c r="I6" s="24"/>
      <c r="J6" s="15">
        <f t="shared" si="0"/>
        <v>35</v>
      </c>
      <c r="K6" s="16">
        <f t="shared" si="1"/>
        <v>2</v>
      </c>
      <c r="L6" s="16">
        <f t="shared" si="2"/>
        <v>5.7142857142857144</v>
      </c>
      <c r="M6" s="17">
        <f t="shared" si="3"/>
        <v>700</v>
      </c>
      <c r="O6" s="7"/>
    </row>
    <row r="7" spans="1:15" ht="42" customHeight="1">
      <c r="A7" s="20">
        <v>3</v>
      </c>
      <c r="B7" s="13" t="s">
        <v>23</v>
      </c>
      <c r="C7" s="13"/>
      <c r="D7" s="13" t="s">
        <v>19</v>
      </c>
      <c r="E7" s="23">
        <v>15</v>
      </c>
      <c r="F7" s="25">
        <v>1020</v>
      </c>
      <c r="G7" s="25">
        <v>1048</v>
      </c>
      <c r="H7" s="14">
        <v>1035</v>
      </c>
      <c r="I7" s="24"/>
      <c r="J7" s="15">
        <f t="shared" si="0"/>
        <v>1034.3333333333333</v>
      </c>
      <c r="K7" s="16">
        <f t="shared" si="1"/>
        <v>14.011899704653032</v>
      </c>
      <c r="L7" s="16">
        <f t="shared" si="2"/>
        <v>1.3546793140173734</v>
      </c>
      <c r="M7" s="17">
        <f t="shared" si="3"/>
        <v>15514.999999999998</v>
      </c>
      <c r="O7" s="7"/>
    </row>
    <row r="8" spans="1:15" s="1" customFormat="1" ht="12" customHeight="1">
      <c r="A8" s="11"/>
      <c r="B8" s="33" t="s">
        <v>14</v>
      </c>
      <c r="C8" s="34"/>
      <c r="D8" s="34"/>
      <c r="E8" s="34"/>
      <c r="F8" s="35"/>
      <c r="G8" s="35"/>
      <c r="H8" s="35"/>
      <c r="I8" s="34"/>
      <c r="J8" s="34"/>
      <c r="K8" s="34"/>
      <c r="L8" s="36"/>
      <c r="M8" s="12">
        <f>SUM(M5:M7)</f>
        <v>17419.203333333331</v>
      </c>
    </row>
    <row r="9" spans="1:15" ht="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M9" s="6"/>
    </row>
    <row r="10" spans="1:15" ht="14.45" customHeight="1">
      <c r="A10" s="27" t="s">
        <v>24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5" ht="14.45" customHeight="1">
      <c r="A11" s="26" t="s">
        <v>25</v>
      </c>
      <c r="B11" s="18"/>
      <c r="C11" s="18"/>
      <c r="D11" s="18"/>
      <c r="E11" s="18"/>
      <c r="F11" s="18"/>
      <c r="G11" s="18"/>
      <c r="H11" s="21"/>
      <c r="I11" s="18"/>
      <c r="J11" s="18"/>
      <c r="K11" s="18"/>
      <c r="L11" s="18"/>
      <c r="M11" s="18"/>
    </row>
    <row r="12" spans="1:15" ht="14.4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5">
      <c r="B13" s="8"/>
    </row>
    <row r="14" spans="1:15" ht="15.75">
      <c r="B14" s="28" t="s">
        <v>15</v>
      </c>
      <c r="C14" s="28"/>
      <c r="D14" s="28"/>
      <c r="E14" s="28"/>
      <c r="F14" s="28"/>
      <c r="G14" s="28"/>
      <c r="H14" s="28"/>
      <c r="I14" s="28"/>
      <c r="J14" s="28"/>
    </row>
  </sheetData>
  <mergeCells count="11">
    <mergeCell ref="A10:M10"/>
    <mergeCell ref="B14:J14"/>
    <mergeCell ref="A2:M2"/>
    <mergeCell ref="A3:A4"/>
    <mergeCell ref="B3:B4"/>
    <mergeCell ref="C3:C4"/>
    <mergeCell ref="D3:D4"/>
    <mergeCell ref="E3:E4"/>
    <mergeCell ref="F3:I3"/>
    <mergeCell ref="J3:L3"/>
    <mergeCell ref="B8:L8"/>
  </mergeCells>
  <pageMargins left="0.7" right="0.7" top="0.75" bottom="0.75" header="0.3" footer="0.3"/>
  <pageSetup paperSize="9" scale="74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Электроматериалы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ik6</cp:lastModifiedBy>
  <cp:lastPrinted>2025-07-31T12:46:44Z</cp:lastPrinted>
  <dcterms:created xsi:type="dcterms:W3CDTF">2014-01-15T18:15:09Z</dcterms:created>
  <dcterms:modified xsi:type="dcterms:W3CDTF">2026-09-01T01:21:50Z</dcterms:modified>
</cp:coreProperties>
</file>