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Запчасти к оргтехнике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N12" i="3" l="1"/>
  <c r="M10" i="3"/>
  <c r="N10" i="3" s="1"/>
  <c r="K10" i="3"/>
  <c r="L10" i="3" s="1"/>
  <c r="J10" i="3"/>
  <c r="M9" i="3"/>
  <c r="N9" i="3" s="1"/>
  <c r="L9" i="3"/>
  <c r="K9" i="3"/>
  <c r="J9" i="3"/>
  <c r="M8" i="3"/>
  <c r="N8" i="3" s="1"/>
  <c r="K8" i="3"/>
  <c r="J8" i="3"/>
  <c r="L8" i="3" s="1"/>
  <c r="N7" i="3"/>
  <c r="M7" i="3"/>
  <c r="K7" i="3"/>
  <c r="L7" i="3" s="1"/>
  <c r="J7" i="3"/>
  <c r="H12" i="3"/>
  <c r="G12" i="3"/>
  <c r="F12" i="3"/>
  <c r="M11" i="3" l="1"/>
  <c r="N11" i="3" s="1"/>
  <c r="K11" i="3"/>
  <c r="L11" i="3" s="1"/>
  <c r="J11" i="3"/>
</calcChain>
</file>

<file path=xl/sharedStrings.xml><?xml version="1.0" encoding="utf-8"?>
<sst xmlns="http://schemas.openxmlformats.org/spreadsheetml/2006/main" count="44" uniqueCount="32">
  <si>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</si>
  <si>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</si>
  <si>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</si>
  <si>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</si>
  <si>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</si>
  <si>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</si>
  <si>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</si>
  <si>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</si>
  <si>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</si>
  <si>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</si>
  <si>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</si>
  <si>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</si>
  <si>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</si>
  <si>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</si>
  <si>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</si>
  <si>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</si>
  <si>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</si>
  <si>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</si>
  <si>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</si>
  <si>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</si>
  <si>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</si>
  <si>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</si>
  <si>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</si>
  <si>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</si>
  <si>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шт.</t>
  </si>
  <si>
    <t>Термопленка для Pantum C1100 / CM1100</t>
  </si>
  <si>
    <t>Узел захвата автоподатчика в сборе для Pantum - 301022302001</t>
  </si>
  <si>
    <t>Термопленка для HP LaserJet 1010, 1200, 1320, 1020, Canon LBP-2900, MF3228, LBP-3000 CET +смазка</t>
  </si>
  <si>
    <t>Смазка для термопленки термопаста HP / Canon 20 г. JAPAN</t>
  </si>
  <si>
    <t>Петля крышки сканера для Pantum M6800, M7100, M7200, M7300</t>
  </si>
  <si>
    <t>Предмет контракта: Запчасти к оргтехнике</t>
  </si>
  <si>
    <t>Начальная (максимальная) цена контракта принята в сумме 9 801,54 руб. (девять тысяч восемьсот один рубль 54 копейки).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</si>
</sst>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A7" workbookViewId="0">
      <selection activeCell="E21" sqref="E21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32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30" customHeight="1" x14ac:dyDescent="0.2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56.25" customHeight="1" x14ac:dyDescent="0.2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47.25" customHeight="1" x14ac:dyDescent="0.2">
      <c r="A4" s="36" t="s">
        <v>22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39" customHeight="1" x14ac:dyDescent="0.2">
      <c r="A5" s="37" t="s">
        <v>0</v>
      </c>
      <c r="B5" s="37" t="s">
        <v>23</v>
      </c>
      <c r="C5" s="38" t="s">
        <v>21</v>
      </c>
      <c r="D5" s="38" t="s">
        <v>1</v>
      </c>
      <c r="E5" s="38" t="s">
        <v>2</v>
      </c>
      <c r="F5" s="40" t="s">
        <v>8</v>
      </c>
      <c r="G5" s="41"/>
      <c r="H5" s="41"/>
      <c r="I5" s="42"/>
      <c r="J5" s="43" t="s">
        <v>18</v>
      </c>
      <c r="K5" s="43"/>
      <c r="L5" s="43"/>
      <c r="M5" s="44" t="s">
        <v>12</v>
      </c>
      <c r="N5" s="46" t="s">
        <v>19</v>
      </c>
    </row>
    <row r="6" spans="1:14" ht="135.75" customHeight="1" x14ac:dyDescent="0.2">
      <c r="A6" s="38"/>
      <c r="B6" s="37"/>
      <c r="C6" s="39"/>
      <c r="D6" s="39"/>
      <c r="E6" s="39"/>
      <c r="F6" s="4" t="s">
        <v>9</v>
      </c>
      <c r="G6" s="4" t="s">
        <v>10</v>
      </c>
      <c r="H6" s="4" t="s">
        <v>11</v>
      </c>
      <c r="I6" s="4" t="s">
        <v>6</v>
      </c>
      <c r="J6" s="8" t="s">
        <v>5</v>
      </c>
      <c r="K6" s="2" t="s">
        <v>3</v>
      </c>
      <c r="L6" s="3" t="s">
        <v>4</v>
      </c>
      <c r="M6" s="45"/>
      <c r="N6" s="47"/>
    </row>
    <row r="7" spans="1:14" ht="54" customHeight="1" x14ac:dyDescent="0.2">
      <c r="A7" s="25">
        <v>1</v>
      </c>
      <c r="B7" s="51" t="s">
        <v>25</v>
      </c>
      <c r="C7" s="9" t="s">
        <v>17</v>
      </c>
      <c r="D7" s="26" t="s">
        <v>24</v>
      </c>
      <c r="E7" s="26">
        <v>1</v>
      </c>
      <c r="F7" s="28">
        <v>2019.78</v>
      </c>
      <c r="G7" s="28">
        <v>2051.84</v>
      </c>
      <c r="H7" s="28">
        <v>2067.87</v>
      </c>
      <c r="I7" s="28" t="s">
        <v>7</v>
      </c>
      <c r="J7" s="8">
        <f t="shared" ref="J7:J10" si="0">AVERAGE(F7:H7)</f>
        <v>2046.4966666666667</v>
      </c>
      <c r="K7" s="8">
        <f t="shared" ref="K7:K10" si="1">STDEV(F7:H7)</f>
        <v>24.486229463380688</v>
      </c>
      <c r="L7" s="24">
        <f t="shared" ref="L7:L10" si="2">K7/J7*100</f>
        <v>1.1964949595184953</v>
      </c>
      <c r="M7" s="27">
        <f t="shared" ref="M7:M10" si="3">F7</f>
        <v>2019.78</v>
      </c>
      <c r="N7" s="29">
        <f t="shared" ref="N7:N10" si="4">E7*M7</f>
        <v>2019.78</v>
      </c>
    </row>
    <row r="8" spans="1:14" ht="51.75" customHeight="1" x14ac:dyDescent="0.2">
      <c r="A8" s="25">
        <v>2</v>
      </c>
      <c r="B8" s="24" t="s">
        <v>26</v>
      </c>
      <c r="C8" s="9" t="s">
        <v>17</v>
      </c>
      <c r="D8" s="26" t="s">
        <v>24</v>
      </c>
      <c r="E8" s="26">
        <v>2</v>
      </c>
      <c r="F8" s="28">
        <v>1091.1600000000001</v>
      </c>
      <c r="G8" s="28">
        <v>1108.48</v>
      </c>
      <c r="H8" s="28">
        <v>1117.1400000000001</v>
      </c>
      <c r="I8" s="28" t="s">
        <v>7</v>
      </c>
      <c r="J8" s="8">
        <f t="shared" si="0"/>
        <v>1105.5933333333335</v>
      </c>
      <c r="K8" s="8">
        <f t="shared" si="1"/>
        <v>13.228368506105859</v>
      </c>
      <c r="L8" s="24">
        <f t="shared" si="2"/>
        <v>1.1964949595184959</v>
      </c>
      <c r="M8" s="27">
        <f t="shared" si="3"/>
        <v>1091.1600000000001</v>
      </c>
      <c r="N8" s="29">
        <f t="shared" si="4"/>
        <v>2182.3200000000002</v>
      </c>
    </row>
    <row r="9" spans="1:14" ht="57" customHeight="1" x14ac:dyDescent="0.2">
      <c r="A9" s="25">
        <v>3</v>
      </c>
      <c r="B9" s="24" t="s">
        <v>27</v>
      </c>
      <c r="C9" s="9" t="s">
        <v>17</v>
      </c>
      <c r="D9" s="26" t="s">
        <v>24</v>
      </c>
      <c r="E9" s="26">
        <v>2</v>
      </c>
      <c r="F9" s="28">
        <v>532.98</v>
      </c>
      <c r="G9" s="28">
        <v>541.44000000000005</v>
      </c>
      <c r="H9" s="28">
        <v>545.66999999999996</v>
      </c>
      <c r="I9" s="28" t="s">
        <v>7</v>
      </c>
      <c r="J9" s="8">
        <f t="shared" si="0"/>
        <v>540.03000000000009</v>
      </c>
      <c r="K9" s="8">
        <f t="shared" si="1"/>
        <v>6.4614317298877131</v>
      </c>
      <c r="L9" s="24">
        <f t="shared" si="2"/>
        <v>1.1964949595184919</v>
      </c>
      <c r="M9" s="27">
        <f t="shared" si="3"/>
        <v>532.98</v>
      </c>
      <c r="N9" s="29">
        <f t="shared" si="4"/>
        <v>1065.96</v>
      </c>
    </row>
    <row r="10" spans="1:14" ht="55.5" customHeight="1" x14ac:dyDescent="0.2">
      <c r="A10" s="25">
        <v>4</v>
      </c>
      <c r="B10" s="24" t="s">
        <v>28</v>
      </c>
      <c r="C10" s="9" t="s">
        <v>17</v>
      </c>
      <c r="D10" s="26" t="s">
        <v>24</v>
      </c>
      <c r="E10" s="26">
        <v>2</v>
      </c>
      <c r="F10" s="28">
        <v>807.66</v>
      </c>
      <c r="G10" s="28">
        <v>820.48</v>
      </c>
      <c r="H10" s="28">
        <v>826.89</v>
      </c>
      <c r="I10" s="28" t="s">
        <v>7</v>
      </c>
      <c r="J10" s="8">
        <f t="shared" si="0"/>
        <v>818.34333333333325</v>
      </c>
      <c r="K10" s="8">
        <f t="shared" si="1"/>
        <v>9.7914367348889915</v>
      </c>
      <c r="L10" s="24">
        <f t="shared" si="2"/>
        <v>1.1964949595184979</v>
      </c>
      <c r="M10" s="27">
        <f t="shared" si="3"/>
        <v>807.66</v>
      </c>
      <c r="N10" s="29">
        <f t="shared" si="4"/>
        <v>1615.32</v>
      </c>
    </row>
    <row r="11" spans="1:14" ht="73.5" customHeight="1" x14ac:dyDescent="0.2">
      <c r="A11" s="18">
        <v>5</v>
      </c>
      <c r="B11" s="23" t="s">
        <v>29</v>
      </c>
      <c r="C11" s="9" t="s">
        <v>17</v>
      </c>
      <c r="D11" s="19" t="s">
        <v>24</v>
      </c>
      <c r="E11" s="19">
        <v>12</v>
      </c>
      <c r="F11" s="28">
        <v>243.18</v>
      </c>
      <c r="G11" s="28">
        <v>247.04</v>
      </c>
      <c r="H11" s="28">
        <v>248.97</v>
      </c>
      <c r="I11" s="21" t="s">
        <v>7</v>
      </c>
      <c r="J11" s="8">
        <f t="shared" ref="J11" si="5">AVERAGE(F11:H11)</f>
        <v>246.39666666666668</v>
      </c>
      <c r="K11" s="8">
        <f t="shared" ref="K11" si="6">STDEV(F11:H11)</f>
        <v>2.9481236970882523</v>
      </c>
      <c r="L11" s="17">
        <f t="shared" ref="L11" si="7">K11/J11*100</f>
        <v>1.1964949595184939</v>
      </c>
      <c r="M11" s="20">
        <f>F11</f>
        <v>243.18</v>
      </c>
      <c r="N11" s="22">
        <f>E11*M11</f>
        <v>2918.16</v>
      </c>
    </row>
    <row r="12" spans="1:14" s="6" customFormat="1" ht="23.25" customHeight="1" x14ac:dyDescent="0.25">
      <c r="A12" s="50" t="s">
        <v>13</v>
      </c>
      <c r="B12" s="50"/>
      <c r="C12" s="50"/>
      <c r="D12" s="50"/>
      <c r="E12" s="10"/>
      <c r="F12" s="11">
        <f>F7*E7+F8*E8+F9*E9+F10*E10+F11*E11</f>
        <v>9801.5400000000009</v>
      </c>
      <c r="G12" s="11">
        <f>G7*E7+G8*E8+G9*E9+G10*E10+G11*E11</f>
        <v>9957.1200000000008</v>
      </c>
      <c r="H12" s="11">
        <f>H7*E7+H8*E8+H9*E9+H10*E10+H11*E11</f>
        <v>10034.91</v>
      </c>
      <c r="I12" s="11"/>
      <c r="J12" s="11"/>
      <c r="K12" s="11"/>
      <c r="L12" s="5"/>
      <c r="M12" s="5"/>
      <c r="N12" s="5">
        <f>SUM(N7:N11)</f>
        <v>9801.5400000000009</v>
      </c>
    </row>
    <row r="13" spans="1:14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7"/>
      <c r="M13" s="7"/>
      <c r="N13" s="7"/>
    </row>
    <row r="14" spans="1:14" ht="15.75" x14ac:dyDescent="0.25">
      <c r="A14" s="12"/>
      <c r="B14" s="13" t="s">
        <v>20</v>
      </c>
      <c r="C14" s="12"/>
      <c r="D14" s="12"/>
      <c r="E14" s="12"/>
      <c r="F14" s="14"/>
      <c r="G14" s="12"/>
      <c r="H14" s="12"/>
      <c r="I14" s="12"/>
      <c r="J14" s="12"/>
      <c r="K14" s="12"/>
      <c r="L14" s="7"/>
      <c r="M14" s="7"/>
      <c r="N14" s="7"/>
    </row>
    <row r="15" spans="1:14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7"/>
      <c r="M15" s="7"/>
      <c r="N15" s="7"/>
    </row>
    <row r="16" spans="1:14" ht="15.75" x14ac:dyDescent="0.25">
      <c r="A16" s="12"/>
      <c r="B16" s="48" t="s">
        <v>31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5" x14ac:dyDescent="0.25">
      <c r="A18" s="15"/>
      <c r="B18" s="35" t="s">
        <v>16</v>
      </c>
      <c r="C18" s="35"/>
      <c r="D18" s="34">
        <v>46251</v>
      </c>
      <c r="E18" s="34"/>
      <c r="F18" s="34"/>
      <c r="G18" s="15"/>
      <c r="H18" s="15"/>
      <c r="I18" s="15"/>
      <c r="J18" s="15"/>
      <c r="K18" s="15"/>
    </row>
    <row r="19" spans="1:1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15"/>
      <c r="C23" s="15"/>
      <c r="D23" s="15"/>
      <c r="E23" s="15"/>
      <c r="F23" s="15"/>
      <c r="G23" s="16"/>
      <c r="H23" s="15"/>
      <c r="I23" s="15"/>
      <c r="J23" s="15"/>
      <c r="K23" s="15"/>
    </row>
    <row r="24" spans="1:1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</sheetData>
  <mergeCells count="17">
    <mergeCell ref="A12:D12"/>
    <mergeCell ref="A2:N2"/>
    <mergeCell ref="A3:N3"/>
    <mergeCell ref="A1:N1"/>
    <mergeCell ref="D18:F18"/>
    <mergeCell ref="B18:C18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B16:N1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2026-08-17T06:49:01Z</cp:lastPrinted>
  <dcterms:created xsi:type="dcterms:W3CDTF">2014-01-15T18:15:09Z</dcterms:created>
  <dcterms:modified xsi:type="dcterms:W3CDTF">2026-08-17T06:49:10Z</dcterms:modified>
</cp:coreProperties>
</file>