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обосн!$A$2:$R$16</definedName>
  </definedNames>
  <calcPr calcId="145621" refMode="R1C1"/>
</workbook>
</file>

<file path=xl/calcChain.xml><?xml version="1.0" encoding="utf-8"?>
<calcChain xmlns="http://schemas.openxmlformats.org/spreadsheetml/2006/main">
  <c r="R13" i="8" l="1"/>
  <c r="U12" i="8" l="1"/>
  <c r="T12" i="8"/>
  <c r="S12" i="8"/>
  <c r="K12" i="8" l="1"/>
  <c r="N12" i="8"/>
  <c r="O12" i="8" s="1"/>
  <c r="P12" i="8" s="1"/>
  <c r="Q12" i="8" s="1"/>
  <c r="L12" i="8"/>
  <c r="M12" i="8" l="1"/>
</calcChain>
</file>

<file path=xl/sharedStrings.xml><?xml version="1.0" encoding="utf-8"?>
<sst xmlns="http://schemas.openxmlformats.org/spreadsheetml/2006/main" count="35" uniqueCount="35">
  <si>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</si>
  <si>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</si>
  <si>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</si>
  <si>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</si>
  <si>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</si>
  <si>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</si>
  <si>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</si>
  <si>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</si>
  <si>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</si>
  <si>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</si>
  <si>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</si>
  <si>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</si>
  <si>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</si>
  <si>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</si>
  <si>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</si>
  <si>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</si>
  <si>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</si>
  <si>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</si>
  <si>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</si>
  <si>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Приложение 2 к извещению</t>
  </si>
  <si>
    <t>Для обоснования начальной (максимальной) цены контракта были изучены цены функционирующего рынка Поставщиков данного вида товаров. В целях применения данного метода использовалась информация о ценах товара, полученная по запросу заказчика.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</si>
  <si>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</si>
  <si>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</si>
  <si>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</si>
  <si>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</si>
  <si>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</si>
  <si>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</si>
  <si>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Н(М)ЦК с учетом лимита выделенных средств  (руб.)</t>
  </si>
  <si>
    <t>Дата подготовки обоснования НМЦК 24.07.2026</t>
  </si>
  <si>
    <t>https://hochupelmeni.ru/menucafe</t>
  </si>
  <si>
    <t>шт</t>
  </si>
  <si>
    <t>https://restaurantguru.ru/Art-Obekt-Cheboksary</t>
  </si>
  <si>
    <t>https://efremovskydvor.ru/hogo?etext=2202.K3eoV0jGMK6mAX1jyl4bg-9dnenzjIL67Q7R5RLXpC589wB_nM8sJbxjwOrhtTxADLgoHh96LFQrRuN4FOY6Enlidmpobmh0bXV2Y2NqbWs.0f8ba8276cb3b890b3d2775069b45a17a0b18344&amp;yclid=14422905641889169407&amp;ybaip=1</t>
  </si>
  <si>
    <t xml:space="preserve">Организация питания </t>
  </si>
  <si>
    <t>Оказание услуг по организации питания иностранных граждан участников курсов повышения квалификации на базе ЧГПУ им. И.Я.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</si>
</sst>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9" fillId="5" borderId="1" xfId="2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fremovskydvor.ru/hogo?etext=2202.K3eoV0jGMK6mAX1jyl4bg-9dnenzjIL67Q7R5RLXpC589wB_nM8sJbxjwOrhtTxADLgoHh96LFQrRuN4FOY6Enlidmpobmh0bXV2Y2NqbWs.0f8ba8276cb3b890b3d2775069b45a17a0b18344&amp;yclid=14422905641889169407&amp;ybaip=1" TargetMode="External"/><Relationship Id="rId2" Type="http://schemas.openxmlformats.org/officeDocument/2006/relationships/hyperlink" Target="https://restaurantguru.ru/Art-Obekt-Cheboksary" TargetMode="External"/><Relationship Id="rId1" Type="http://schemas.openxmlformats.org/officeDocument/2006/relationships/hyperlink" Target="https://hochupelmeni.ru/menucaf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tabSelected="1" view="pageBreakPreview" topLeftCell="A2" zoomScale="85" zoomScaleNormal="85" zoomScaleSheetLayoutView="85" workbookViewId="0">
      <selection activeCell="M11" sqref="M11:N11"/>
    </sheetView>
  </sheetViews>
  <sheetFormatPr defaultRowHeight="12.75" x14ac:dyDescent="0.2"/>
  <cols>
    <col min="1" max="1" width="4.7109375" style="1" customWidth="1"/>
    <col min="2" max="4" width="16.85546875" style="1" customWidth="1"/>
    <col min="5" max="5" width="8.5703125" style="1" customWidth="1"/>
    <col min="6" max="6" width="6.85546875" style="1" customWidth="1"/>
    <col min="7" max="7" width="17" style="1" customWidth="1"/>
    <col min="8" max="8" width="19.85546875" style="1" customWidth="1"/>
    <col min="9" max="9" width="13.28515625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4.28515625" style="1" customWidth="1"/>
    <col min="18" max="18" width="13" style="1" customWidth="1"/>
    <col min="19" max="19" width="12.7109375" style="1" customWidth="1"/>
    <col min="20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21" hidden="1" x14ac:dyDescent="0.2">
      <c r="L1" s="1" t="s">
        <v>1</v>
      </c>
    </row>
    <row r="2" spans="1:21" ht="26.25" customHeight="1" x14ac:dyDescent="0.2">
      <c r="N2" s="1" t="s">
        <v>19</v>
      </c>
      <c r="O2" s="32"/>
      <c r="P2" s="32"/>
      <c r="Q2" s="32"/>
    </row>
    <row r="3" spans="1:21" ht="44.25" customHeight="1" x14ac:dyDescent="0.2">
      <c r="A3" s="38" t="s">
        <v>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21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1" ht="15.75" customHeight="1" x14ac:dyDescent="0.2">
      <c r="A5" s="30" t="s">
        <v>23</v>
      </c>
      <c r="B5" s="30"/>
      <c r="C5" s="30"/>
      <c r="D5" s="30"/>
      <c r="E5" s="29" t="s">
        <v>34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21" ht="28.5" customHeight="1" x14ac:dyDescent="0.2">
      <c r="A6" s="30" t="s">
        <v>14</v>
      </c>
      <c r="B6" s="30"/>
      <c r="C6" s="30"/>
      <c r="D6" s="30"/>
      <c r="E6" s="29" t="s">
        <v>25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21" ht="25.5" customHeight="1" x14ac:dyDescent="0.2">
      <c r="A7" s="46" t="s">
        <v>15</v>
      </c>
      <c r="B7" s="47"/>
      <c r="C7" s="47"/>
      <c r="D7" s="48"/>
      <c r="E7" s="40" t="s">
        <v>26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1:21" ht="48" customHeight="1" x14ac:dyDescent="0.2">
      <c r="A8" s="49"/>
      <c r="B8" s="50"/>
      <c r="C8" s="50"/>
      <c r="D8" s="51"/>
      <c r="E8" s="42" t="s">
        <v>20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21" ht="23.25" customHeight="1" x14ac:dyDescent="0.2">
      <c r="A9" s="33"/>
      <c r="B9" s="33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  <row r="10" spans="1:21" ht="53.25" customHeight="1" x14ac:dyDescent="0.2">
      <c r="A10" s="36" t="s">
        <v>2</v>
      </c>
      <c r="B10" s="36" t="s">
        <v>16</v>
      </c>
      <c r="C10" s="36"/>
      <c r="D10" s="36"/>
      <c r="E10" s="37" t="s">
        <v>3</v>
      </c>
      <c r="F10" s="36" t="s">
        <v>0</v>
      </c>
      <c r="G10" s="36" t="s">
        <v>4</v>
      </c>
      <c r="H10" s="36"/>
      <c r="I10" s="36"/>
      <c r="J10" s="36"/>
      <c r="K10" s="34" t="s">
        <v>5</v>
      </c>
      <c r="L10" s="34"/>
      <c r="M10" s="34"/>
      <c r="N10" s="35" t="s">
        <v>21</v>
      </c>
      <c r="O10" s="35"/>
      <c r="P10" s="35"/>
      <c r="Q10" s="35"/>
      <c r="R10" s="44" t="s">
        <v>27</v>
      </c>
    </row>
    <row r="11" spans="1:21" ht="175.5" customHeight="1" x14ac:dyDescent="0.2">
      <c r="A11" s="36"/>
      <c r="B11" s="36"/>
      <c r="C11" s="36"/>
      <c r="D11" s="36"/>
      <c r="E11" s="37"/>
      <c r="F11" s="36"/>
      <c r="G11" s="27" t="s">
        <v>29</v>
      </c>
      <c r="H11" s="27" t="s">
        <v>32</v>
      </c>
      <c r="I11" s="27" t="s">
        <v>31</v>
      </c>
      <c r="J11" s="24" t="s">
        <v>6</v>
      </c>
      <c r="K11" s="24" t="s">
        <v>7</v>
      </c>
      <c r="L11" s="23" t="s">
        <v>8</v>
      </c>
      <c r="M11" s="23" t="s">
        <v>9</v>
      </c>
      <c r="N11" s="23" t="s">
        <v>10</v>
      </c>
      <c r="O11" s="24" t="s">
        <v>11</v>
      </c>
      <c r="P11" s="24" t="s">
        <v>12</v>
      </c>
      <c r="Q11" s="24" t="s">
        <v>13</v>
      </c>
      <c r="R11" s="45"/>
    </row>
    <row r="12" spans="1:21" ht="21.75" customHeight="1" x14ac:dyDescent="0.2">
      <c r="A12" s="5">
        <v>1</v>
      </c>
      <c r="B12" s="52" t="s">
        <v>33</v>
      </c>
      <c r="C12" s="52"/>
      <c r="D12" s="52"/>
      <c r="E12" s="6" t="s">
        <v>30</v>
      </c>
      <c r="F12" s="5">
        <v>200</v>
      </c>
      <c r="G12" s="7">
        <v>399</v>
      </c>
      <c r="H12" s="7">
        <v>480</v>
      </c>
      <c r="I12" s="15">
        <v>550</v>
      </c>
      <c r="J12" s="8">
        <v>3</v>
      </c>
      <c r="K12" s="9">
        <f>AVERAGE(G12:I12)</f>
        <v>476.33333333333331</v>
      </c>
      <c r="L12" s="10">
        <f>STDEV(G12:I12)</f>
        <v>75.566747537083486</v>
      </c>
      <c r="M12" s="11">
        <f>L12/K12</f>
        <v>0.1586425770547589</v>
      </c>
      <c r="N12" s="16">
        <f>((F12/J12)*(SUM(G12:I12)))</f>
        <v>95266.666666666672</v>
      </c>
      <c r="O12" s="16">
        <f>N12/F12</f>
        <v>476.33333333333337</v>
      </c>
      <c r="P12" s="12">
        <f>ROUND(O12,2)</f>
        <v>476.33</v>
      </c>
      <c r="Q12" s="13">
        <f>P12*F12</f>
        <v>95266</v>
      </c>
      <c r="R12" s="13"/>
      <c r="S12" s="28">
        <f>F12*G12</f>
        <v>79800</v>
      </c>
      <c r="T12" s="1">
        <f>F12*H12</f>
        <v>96000</v>
      </c>
      <c r="U12" s="1">
        <f>F12*I12</f>
        <v>110000</v>
      </c>
    </row>
    <row r="13" spans="1:21" ht="23.25" customHeight="1" x14ac:dyDescent="0.2">
      <c r="A13" s="14" t="s">
        <v>24</v>
      </c>
      <c r="B13" s="18"/>
      <c r="C13" s="25"/>
      <c r="D13" s="25"/>
      <c r="E13" s="25"/>
      <c r="F13" s="25"/>
      <c r="G13" s="25"/>
      <c r="H13" s="25"/>
      <c r="I13" s="25"/>
      <c r="J13" s="26"/>
      <c r="K13" s="17"/>
      <c r="L13" s="17"/>
      <c r="M13" s="14"/>
      <c r="N13" s="14"/>
      <c r="O13" s="14"/>
      <c r="P13" s="14"/>
      <c r="Q13" s="22"/>
      <c r="R13" s="22">
        <f>F12*400</f>
        <v>80000</v>
      </c>
    </row>
    <row r="14" spans="1:21" ht="23.25" customHeight="1" x14ac:dyDescent="0.2">
      <c r="A14" s="53" t="s">
        <v>17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19"/>
    </row>
    <row r="15" spans="1:21" ht="23.25" customHeight="1" x14ac:dyDescent="0.2">
      <c r="A15" s="31" t="s">
        <v>28</v>
      </c>
      <c r="B15" s="31"/>
      <c r="C15" s="31"/>
      <c r="D15" s="31"/>
      <c r="E15" s="31"/>
      <c r="F15" s="20"/>
      <c r="G15" s="20"/>
      <c r="H15" s="20"/>
      <c r="I15" s="20"/>
      <c r="J15" s="20"/>
      <c r="K15" s="20"/>
      <c r="L15" s="21"/>
      <c r="M15" s="21"/>
      <c r="N15" s="21"/>
      <c r="O15" s="21"/>
      <c r="P15" s="21"/>
      <c r="Q15" s="21"/>
      <c r="R15" s="3"/>
    </row>
    <row r="16" spans="1:21" ht="23.25" customHeight="1" x14ac:dyDescent="0.2">
      <c r="A16" s="31" t="s">
        <v>18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20"/>
      <c r="Q16" s="4"/>
      <c r="R16" s="3"/>
    </row>
    <row r="17" spans="1:18" ht="71.25" customHeight="1" x14ac:dyDescent="0.2">
      <c r="R17" s="4"/>
    </row>
    <row r="18" spans="1:18" ht="28.5" customHeight="1" x14ac:dyDescent="0.2"/>
    <row r="19" spans="1:18" ht="28.5" customHeight="1" x14ac:dyDescent="0.2"/>
    <row r="20" spans="1:18" s="3" customFormat="1" ht="21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s="3" customFormat="1" ht="34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s="3" customFormat="1" ht="22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s="4" customForma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25">
    <mergeCell ref="R10:R11"/>
    <mergeCell ref="A7:D8"/>
    <mergeCell ref="B10:D11"/>
    <mergeCell ref="B12:D12"/>
    <mergeCell ref="A14:Q14"/>
    <mergeCell ref="A16:E16"/>
    <mergeCell ref="F16:J16"/>
    <mergeCell ref="K16:O16"/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E6:Q6"/>
    <mergeCell ref="A5:D5"/>
    <mergeCell ref="E5:Q5"/>
    <mergeCell ref="A6:D6"/>
    <mergeCell ref="A15:E15"/>
  </mergeCells>
  <hyperlinks>
    <hyperlink ref="G11" r:id="rId1"/>
    <hyperlink ref="I11" r:id="rId2"/>
    <hyperlink ref="H11" r:id="rId3"/>
  </hyperlinks>
  <pageMargins left="0.70866141732283472" right="0.70866141732283472" top="0.74803149606299213" bottom="0.74803149606299213" header="0.31496062992125984" footer="0.31496062992125984"/>
  <pageSetup paperSize="9" scale="53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2026-07-24T14:15:49Z</dcterms:modified>
</cp:coreProperties>
</file>