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Пилы ленточные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2" l="1"/>
  <c r="L8" i="42" s="1"/>
  <c r="M8" i="42" s="1"/>
  <c r="N8" i="42" s="1"/>
  <c r="H8" i="42"/>
  <c r="I8" i="42" s="1"/>
  <c r="J8" i="42" s="1"/>
  <c r="K7" i="42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 l="1"/>
  <c r="L5" i="42" s="1"/>
  <c r="M5" i="42" s="1"/>
  <c r="N5" i="42" s="1"/>
  <c r="N9" i="42" s="1"/>
  <c r="H5" i="42"/>
  <c r="I5" i="42" s="1"/>
  <c r="J5" i="42" s="1"/>
</calcChain>
</file>

<file path=xl/sharedStrings.xml><?xml version="1.0" encoding="utf-8"?>
<sst xmlns="http://schemas.openxmlformats.org/spreadsheetml/2006/main" count="30" uniqueCount="27">
  <si>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</si>
  <si>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</si>
  <si>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</si>
  <si>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</si>
  <si>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</si>
  <si>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</si>
  <si>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</si>
  <si>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</si>
  <si>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</si>
  <si>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</si>
  <si>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</si>
  <si>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</si>
  <si>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</si>
  <si>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</si>
  <si>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</si>
  <si>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</si>
  <si>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Е.Г.Коряков</t>
  </si>
  <si>
    <t xml:space="preserve">Старший мастер </t>
  </si>
  <si>
    <t>мл.лейтенант внутренней службы</t>
  </si>
  <si>
    <t>Пила ленточная для  WL – 1000м</t>
  </si>
  <si>
    <t>Датчик натяжения ленты для  WL – 1000м</t>
  </si>
  <si>
    <t>Клиновой ремень В(Б) - 1700</t>
  </si>
  <si>
    <t>Ремень передвижения ролика   WL – 1000м</t>
  </si>
  <si>
    <t xml:space="preserve">Коммерческое предложение            № 345 от 14.07.2026
</t>
  </si>
  <si>
    <t xml:space="preserve">Коммерческое предложение            № 346 от 14.07.2026
</t>
  </si>
  <si>
    <t xml:space="preserve">Коммерческое предложение            № 347 от 14.07..2026
</t>
  </si>
  <si>
    <t>Дата составления НМЦК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</si>
</sst>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10" xfId="0" applyFont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view="pageBreakPreview" zoomScale="90" zoomScaleSheetLayoutView="90" workbookViewId="0">
      <selection activeCell="A15" sqref="A15:D15"/>
    </sheetView>
  </sheetViews>
  <sheetFormatPr defaultColWidth="8.85546875" defaultRowHeight="15" x14ac:dyDescent="0.25"/>
  <cols>
    <col min="1" max="1" width="4.140625" customWidth="1"/>
    <col min="2" max="2" width="45.5703125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4" customWidth="1"/>
  </cols>
  <sheetData>
    <row r="1" spans="1:14" s="2" customFormat="1" ht="12.75" customHeight="1" x14ac:dyDescent="0.2">
      <c r="B1" s="4"/>
      <c r="C1" s="4"/>
      <c r="E1" s="6"/>
      <c r="F1" s="6"/>
      <c r="G1" s="6"/>
      <c r="K1" s="3"/>
      <c r="L1" s="51" t="s">
        <v>14</v>
      </c>
      <c r="M1" s="52"/>
      <c r="N1" s="52"/>
    </row>
    <row r="2" spans="1:14" s="2" customFormat="1" ht="22.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1"/>
      <c r="L2" s="53"/>
      <c r="M2" s="53"/>
      <c r="N2" s="53"/>
    </row>
    <row r="3" spans="1:14" s="2" customFormat="1" ht="12.75" x14ac:dyDescent="0.2">
      <c r="A3" s="42" t="s">
        <v>0</v>
      </c>
      <c r="B3" s="44" t="s">
        <v>2</v>
      </c>
      <c r="C3" s="44" t="s">
        <v>1</v>
      </c>
      <c r="D3" s="44" t="s">
        <v>3</v>
      </c>
      <c r="E3" s="46" t="s">
        <v>13</v>
      </c>
      <c r="F3" s="46"/>
      <c r="G3" s="46"/>
      <c r="H3" s="47" t="s">
        <v>12</v>
      </c>
      <c r="I3" s="47"/>
      <c r="J3" s="47"/>
      <c r="K3" s="48" t="s">
        <v>7</v>
      </c>
      <c r="L3" s="49"/>
      <c r="M3" s="49"/>
      <c r="N3" s="50"/>
    </row>
    <row r="4" spans="1:14" s="2" customFormat="1" ht="160.5" customHeight="1" x14ac:dyDescent="0.2">
      <c r="A4" s="43"/>
      <c r="B4" s="45"/>
      <c r="C4" s="45"/>
      <c r="D4" s="45"/>
      <c r="E4" s="22" t="s">
        <v>23</v>
      </c>
      <c r="F4" s="22" t="s">
        <v>24</v>
      </c>
      <c r="G4" s="22" t="s">
        <v>25</v>
      </c>
      <c r="H4" s="23" t="s">
        <v>6</v>
      </c>
      <c r="I4" s="23" t="s">
        <v>4</v>
      </c>
      <c r="J4" s="23" t="s">
        <v>5</v>
      </c>
      <c r="K4" s="24" t="s">
        <v>8</v>
      </c>
      <c r="L4" s="25" t="s">
        <v>9</v>
      </c>
      <c r="M4" s="25" t="s">
        <v>10</v>
      </c>
      <c r="N4" s="26" t="s">
        <v>11</v>
      </c>
    </row>
    <row r="5" spans="1:14" s="1" customFormat="1" ht="23.25" customHeight="1" x14ac:dyDescent="0.25">
      <c r="A5" s="20">
        <v>1</v>
      </c>
      <c r="B5" s="31" t="s">
        <v>19</v>
      </c>
      <c r="C5" s="18" t="s">
        <v>15</v>
      </c>
      <c r="D5" s="18">
        <v>1</v>
      </c>
      <c r="E5" s="18">
        <v>4580</v>
      </c>
      <c r="F5" s="18">
        <v>5587.6</v>
      </c>
      <c r="G5" s="18">
        <v>5541.83</v>
      </c>
      <c r="H5" s="21">
        <f t="shared" ref="H5:H6" si="0">AVERAGE(E5:G5)</f>
        <v>5236.4766666666665</v>
      </c>
      <c r="I5" s="18">
        <f t="shared" ref="I5:I6" si="1">SQRT(((SUM((POWER(E5-H5,2)),(POWER(F5-H5,2)),(POWER(G5-H5,2)))/(COLUMNS(E5:G5)-1))))</f>
        <v>568.98588175220436</v>
      </c>
      <c r="J5" s="18">
        <f t="shared" ref="J5:J6" si="2">I5/H5*100</f>
        <v>10.865815279463439</v>
      </c>
      <c r="K5" s="21">
        <f t="shared" ref="K5:K6" si="3">((D5/3)*(SUM(E5:G5)))</f>
        <v>5236.4766666666665</v>
      </c>
      <c r="L5" s="21">
        <f t="shared" ref="L5:L6" si="4">K5/D5</f>
        <v>5236.4766666666665</v>
      </c>
      <c r="M5" s="21">
        <f t="shared" ref="M5:M6" si="5">ROUND(L5,2)</f>
        <v>5236.4799999999996</v>
      </c>
      <c r="N5" s="19">
        <f t="shared" ref="N5:N6" si="6">M5*D5</f>
        <v>5236.4799999999996</v>
      </c>
    </row>
    <row r="6" spans="1:14" s="1" customFormat="1" ht="20.25" customHeight="1" x14ac:dyDescent="0.25">
      <c r="A6" s="20">
        <v>2</v>
      </c>
      <c r="B6" s="31" t="s">
        <v>20</v>
      </c>
      <c r="C6" s="18" t="s">
        <v>15</v>
      </c>
      <c r="D6" s="18">
        <v>1</v>
      </c>
      <c r="E6" s="18">
        <v>9850</v>
      </c>
      <c r="F6" s="18">
        <v>12017.4</v>
      </c>
      <c r="G6" s="18">
        <v>12115.64</v>
      </c>
      <c r="H6" s="21">
        <f t="shared" si="0"/>
        <v>11327.68</v>
      </c>
      <c r="I6" s="18">
        <f t="shared" si="1"/>
        <v>1280.650776441415</v>
      </c>
      <c r="J6" s="18">
        <f t="shared" si="2"/>
        <v>11.305499241163371</v>
      </c>
      <c r="K6" s="21">
        <f t="shared" si="3"/>
        <v>11327.68</v>
      </c>
      <c r="L6" s="21">
        <f t="shared" si="4"/>
        <v>11327.68</v>
      </c>
      <c r="M6" s="21">
        <f t="shared" si="5"/>
        <v>11327.68</v>
      </c>
      <c r="N6" s="19">
        <f t="shared" si="6"/>
        <v>11327.68</v>
      </c>
    </row>
    <row r="7" spans="1:14" ht="16.5" thickBot="1" x14ac:dyDescent="0.3">
      <c r="A7" s="20">
        <v>3</v>
      </c>
      <c r="B7" s="31" t="s">
        <v>21</v>
      </c>
      <c r="C7" s="18" t="s">
        <v>15</v>
      </c>
      <c r="D7" s="18">
        <v>6</v>
      </c>
      <c r="E7" s="18">
        <v>476</v>
      </c>
      <c r="F7" s="18">
        <v>571.20000000000005</v>
      </c>
      <c r="G7" s="18">
        <v>561.69000000000005</v>
      </c>
      <c r="H7" s="21">
        <f t="shared" ref="H7:H8" si="7">AVERAGE(E7:G7)</f>
        <v>536.29666666666674</v>
      </c>
      <c r="I7" s="18">
        <f t="shared" ref="I7:I8" si="8">SQRT(((SUM((POWER(E7-H7,2)),(POWER(F7-H7,2)),(POWER(G7-H7,2)))/(COLUMNS(E7:G7)-1))))</f>
        <v>52.434492782264385</v>
      </c>
      <c r="J7" s="18">
        <f t="shared" ref="J7:J8" si="9">I7/H7*100</f>
        <v>9.7771431450747492</v>
      </c>
      <c r="K7" s="21">
        <f t="shared" ref="K7:K8" si="10">((D7/3)*(SUM(E7:G7)))</f>
        <v>3217.78</v>
      </c>
      <c r="L7" s="21">
        <f t="shared" ref="L7:L8" si="11">K7/D7</f>
        <v>536.29666666666674</v>
      </c>
      <c r="M7" s="21">
        <f t="shared" ref="M7:M8" si="12">ROUND(L7,2)</f>
        <v>536.29999999999995</v>
      </c>
      <c r="N7" s="19">
        <f t="shared" ref="N7:N8" si="13">M7*D7</f>
        <v>3217.7999999999997</v>
      </c>
    </row>
    <row r="8" spans="1:14" ht="16.5" thickBot="1" x14ac:dyDescent="0.3">
      <c r="A8" s="20">
        <v>4</v>
      </c>
      <c r="B8" s="32" t="s">
        <v>22</v>
      </c>
      <c r="C8" s="18" t="s">
        <v>15</v>
      </c>
      <c r="D8" s="18">
        <v>1</v>
      </c>
      <c r="E8" s="18">
        <v>1100</v>
      </c>
      <c r="F8" s="18">
        <v>1384.3</v>
      </c>
      <c r="G8" s="18">
        <v>1486.14</v>
      </c>
      <c r="H8" s="21">
        <f t="shared" si="7"/>
        <v>1323.4800000000002</v>
      </c>
      <c r="I8" s="18">
        <f t="shared" si="8"/>
        <v>200.12578344631163</v>
      </c>
      <c r="J8" s="18">
        <f t="shared" si="9"/>
        <v>15.121179273303079</v>
      </c>
      <c r="K8" s="21">
        <f t="shared" si="10"/>
        <v>1323.48</v>
      </c>
      <c r="L8" s="21">
        <f t="shared" si="11"/>
        <v>1323.48</v>
      </c>
      <c r="M8" s="21">
        <f t="shared" si="12"/>
        <v>1323.48</v>
      </c>
      <c r="N8" s="19">
        <f t="shared" si="13"/>
        <v>1323.48</v>
      </c>
    </row>
    <row r="9" spans="1:14" ht="15.75" x14ac:dyDescent="0.25">
      <c r="A9" s="27"/>
      <c r="B9" s="27"/>
      <c r="C9" s="27"/>
      <c r="D9" s="27"/>
      <c r="E9" s="27"/>
      <c r="F9" s="27"/>
      <c r="G9" s="27"/>
      <c r="H9" s="27"/>
      <c r="I9" s="28"/>
      <c r="J9" s="28"/>
      <c r="K9" s="28"/>
      <c r="L9" s="29"/>
      <c r="M9" s="30"/>
      <c r="N9" s="19">
        <f>SUM(N5:N8)</f>
        <v>21105.439999999999</v>
      </c>
    </row>
    <row r="10" spans="1:14" x14ac:dyDescent="0.25">
      <c r="A10" s="17"/>
      <c r="B10" s="36"/>
      <c r="C10" s="36"/>
      <c r="D10" s="36"/>
      <c r="E10" s="36"/>
      <c r="F10" s="36"/>
      <c r="G10" s="36"/>
      <c r="H10" s="36"/>
      <c r="I10" s="36"/>
      <c r="J10" s="17"/>
      <c r="K10" s="17"/>
      <c r="L10" s="17"/>
      <c r="M10" s="17"/>
      <c r="N10" s="12"/>
    </row>
    <row r="11" spans="1:14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x14ac:dyDescent="0.25">
      <c r="A12" s="16"/>
      <c r="B12" s="16"/>
      <c r="C12" s="16"/>
      <c r="D12" s="16"/>
      <c r="E12" s="7"/>
      <c r="F12" s="7"/>
      <c r="G12" s="7"/>
      <c r="H12" s="16"/>
      <c r="I12" s="16"/>
      <c r="J12" s="16"/>
      <c r="K12" s="16"/>
      <c r="L12" s="16"/>
      <c r="M12" s="16"/>
      <c r="N12" s="13"/>
    </row>
    <row r="13" spans="1:14" x14ac:dyDescent="0.25">
      <c r="A13" s="38" t="s">
        <v>17</v>
      </c>
      <c r="B13" s="38"/>
      <c r="C13" s="38"/>
      <c r="D13" s="38"/>
      <c r="E13" s="8"/>
      <c r="F13" s="9"/>
      <c r="G13" s="9"/>
      <c r="H13" s="14"/>
      <c r="I13" s="14"/>
      <c r="M13" s="39"/>
      <c r="N13" s="39"/>
    </row>
    <row r="14" spans="1:14" x14ac:dyDescent="0.25">
      <c r="A14" s="33" t="s">
        <v>18</v>
      </c>
      <c r="B14" s="33"/>
      <c r="C14" s="33"/>
      <c r="D14" s="33"/>
      <c r="E14" s="8"/>
      <c r="F14" s="9"/>
      <c r="G14" s="9"/>
      <c r="M14" s="39" t="s">
        <v>16</v>
      </c>
      <c r="N14" s="39"/>
    </row>
    <row r="15" spans="1:14" x14ac:dyDescent="0.25">
      <c r="A15" s="54" t="s">
        <v>26</v>
      </c>
      <c r="B15" s="54"/>
      <c r="C15" s="54"/>
      <c r="D15" s="54"/>
      <c r="E15" s="8"/>
      <c r="F15" s="9"/>
      <c r="G15" s="9"/>
    </row>
    <row r="16" spans="1:14" ht="16.5" thickBot="1" x14ac:dyDescent="0.3">
      <c r="A16" s="34"/>
      <c r="B16" s="35"/>
      <c r="C16" s="35"/>
      <c r="D16" s="35"/>
      <c r="E16" s="10"/>
      <c r="F16" s="11"/>
      <c r="G16" s="11"/>
      <c r="H16" s="5"/>
      <c r="I16" s="5"/>
      <c r="J16" s="5"/>
      <c r="K16" s="5"/>
      <c r="L16" s="5"/>
      <c r="M16" s="5"/>
      <c r="N16" s="15"/>
    </row>
  </sheetData>
  <mergeCells count="17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14:D14"/>
    <mergeCell ref="A15:D15"/>
    <mergeCell ref="A16:D16"/>
    <mergeCell ref="B10:I10"/>
    <mergeCell ref="A11:N11"/>
    <mergeCell ref="A13:D13"/>
    <mergeCell ref="M13:N13"/>
    <mergeCell ref="M14:N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2026-07-14T05:20:46Z</cp:lastPrinted>
  <dcterms:created xsi:type="dcterms:W3CDTF">2014-01-15T18:15:09Z</dcterms:created>
  <dcterms:modified xsi:type="dcterms:W3CDTF">2026-07-14T05:21:12Z</dcterms:modified>
</cp:coreProperties>
</file>