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filterPrivacy="1"/>
  <xr:revisionPtr revIDLastSave="0" documentId="13_ncr:1_{363CEBA4-CE91-4F72-A7C3-873A070F83C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6" l="1"/>
  <c r="J10" i="6"/>
  <c r="K10" i="6"/>
  <c r="N10" i="6"/>
  <c r="O10" i="6" s="1"/>
  <c r="I11" i="6"/>
  <c r="J11" i="6"/>
  <c r="K11" i="6"/>
  <c r="N11" i="6"/>
  <c r="O11" i="6" s="1"/>
  <c r="N9" i="6" l="1"/>
  <c r="O9" i="6" s="1"/>
  <c r="K9" i="6"/>
  <c r="J9" i="6"/>
  <c r="I9" i="6"/>
  <c r="O12" i="6" l="1"/>
</calcChain>
</file>

<file path=xl/sharedStrings.xml><?xml version="1.0" encoding="utf-8"?>
<sst xmlns="http://schemas.openxmlformats.org/spreadsheetml/2006/main" count="34" uniqueCount="30">
  <si>
    <t>Наименование товара                         Основные характеристики объекта закупки</t>
  </si>
  <si>
    <t>Номер источника</t>
  </si>
  <si>
    <t>Среднее значение цены</t>
  </si>
  <si>
    <t>Среднее квадратичное отклонение</t>
  </si>
  <si>
    <t>Коэффициент вариации (д.б. &lt; 33%)</t>
  </si>
  <si>
    <t>Ед. изм.</t>
  </si>
  <si>
    <t>Количество объекта закупки</t>
  </si>
  <si>
    <t>НМЦ объекта закупки</t>
  </si>
  <si>
    <t>Значение цены указаное в источнике</t>
  </si>
  <si>
    <t>№ ПП</t>
  </si>
  <si>
    <r>
      <t xml:space="preserve">Используемый метод определения НМЦК:  </t>
    </r>
    <r>
      <rPr>
        <sz val="11"/>
        <color indexed="8"/>
        <rFont val="Times New Roman"/>
        <family val="1"/>
        <charset val="204"/>
      </rPr>
      <t xml:space="preserve">Метод сопоставимых рыночных цен (анализ рынка) </t>
    </r>
  </si>
  <si>
    <t xml:space="preserve">                         Обоснование начальной (максимальной) цены контракта</t>
  </si>
  <si>
    <t>Цена за 1 ед., используемая для расчета максимальной цены контракта</t>
  </si>
  <si>
    <t>ОКПД2/КТРУ</t>
  </si>
  <si>
    <t>шт</t>
  </si>
  <si>
    <t xml:space="preserve">Информация об установлении приоритета товарам российского происхождения
</t>
  </si>
  <si>
    <t>приемущество</t>
  </si>
  <si>
    <t xml:space="preserve"> преимущество</t>
  </si>
  <si>
    <t>32.13.10.120</t>
  </si>
  <si>
    <t>преимущества</t>
  </si>
  <si>
    <t xml:space="preserve"> Подарочный сертификат номиналом 400 руб. (канцелярские товары)</t>
  </si>
  <si>
    <t>Подарочный сертификат номиналом 500 руб. (канцелярские товары)</t>
  </si>
  <si>
    <t>Подарочный сертификат номиналом 600 руб.(канцелярские товары)</t>
  </si>
  <si>
    <t xml:space="preserve">Поставка подарочных сертификатов (канцелярские товары) </t>
  </si>
  <si>
    <t>Наименьшее прелождение</t>
  </si>
  <si>
    <t>НМЦК</t>
  </si>
  <si>
    <t>Ценовое предложение Поставщика № 1 Коммерческое предложение № 11 от 22.05.2026</t>
  </si>
  <si>
    <t>Коммерческое предложение Поставщика № 2 Коммерческое предложениесчет  от 20.05.2026</t>
  </si>
  <si>
    <t>Коммерческое предложение Поставщика №3 Коммерческое предложение от 22.05.2026г.</t>
  </si>
  <si>
    <t>Работник 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</si>
</sst>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FF000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52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1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/>
    <xf numFmtId="0" fontId="0" fillId="0" borderId="0" xfId="0" applyFont="1"/>
    <xf numFmtId="0" fontId="11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2" fillId="0" borderId="0" xfId="0" applyFont="1" applyFill="1" applyAlignment="1">
      <alignment horizontal="left" wrapText="1"/>
    </xf>
    <xf numFmtId="4" fontId="12" fillId="0" borderId="8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0" fontId="8" fillId="0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4" fontId="17" fillId="0" borderId="8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3">
    <cellStyle name="Денежный" xfId="1" builtinId="4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8"/>
  <sheetViews>
    <sheetView tabSelected="1" workbookViewId="0">
      <selection activeCell="B14" sqref="B14"/>
    </sheetView>
  </sheetViews>
  <sheetFormatPr defaultRowHeight="15" x14ac:dyDescent="0.25"/>
  <cols>
    <col min="1" max="1" width="4.140625" customWidth="1"/>
    <col min="2" max="2" width="23" customWidth="1"/>
    <col min="3" max="3" width="13.140625" customWidth="1"/>
    <col min="4" max="4" width="13.28515625" customWidth="1"/>
    <col min="5" max="5" width="13.140625" customWidth="1"/>
    <col min="6" max="6" width="12.85546875" customWidth="1"/>
    <col min="7" max="7" width="2.7109375" customWidth="1"/>
    <col min="8" max="8" width="2.85546875" customWidth="1"/>
    <col min="9" max="9" width="8" customWidth="1"/>
    <col min="10" max="10" width="9.7109375" customWidth="1"/>
    <col min="12" max="12" width="8.140625" customWidth="1"/>
    <col min="14" max="14" width="10.42578125" customWidth="1"/>
    <col min="15" max="15" width="13" customWidth="1"/>
    <col min="16" max="16" width="13.42578125" customWidth="1"/>
  </cols>
  <sheetData>
    <row r="1" spans="1:18" ht="16.5" customHeight="1" x14ac:dyDescent="0.25">
      <c r="A1" s="1"/>
      <c r="B1" s="40" t="s">
        <v>11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2"/>
    </row>
    <row r="2" spans="1:18" s="22" customFormat="1" ht="16.5" customHeight="1" x14ac:dyDescent="0.25">
      <c r="A2" s="23"/>
      <c r="B2" s="41" t="s">
        <v>23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8" ht="15" customHeight="1" x14ac:dyDescent="0.25">
      <c r="A3" s="14"/>
      <c r="B3" s="42" t="s">
        <v>10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8" ht="10.5" customHeight="1" x14ac:dyDescent="0.25">
      <c r="A4" s="1"/>
      <c r="B4" s="1"/>
      <c r="C4" s="1"/>
      <c r="D4" s="1"/>
      <c r="E4" s="2"/>
      <c r="F4" s="2"/>
      <c r="G4" s="2"/>
      <c r="H4" s="2"/>
      <c r="I4" s="2"/>
      <c r="J4" s="4"/>
      <c r="K4" s="5"/>
      <c r="L4" s="4"/>
      <c r="M4" s="2"/>
      <c r="N4" s="3"/>
      <c r="O4" s="2"/>
    </row>
    <row r="5" spans="1:18" ht="12.75" customHeight="1" x14ac:dyDescent="0.25">
      <c r="A5" s="44" t="s">
        <v>9</v>
      </c>
      <c r="B5" s="44" t="s">
        <v>0</v>
      </c>
      <c r="C5" s="48" t="s">
        <v>13</v>
      </c>
      <c r="D5" s="44" t="s">
        <v>1</v>
      </c>
      <c r="E5" s="44"/>
      <c r="F5" s="44"/>
      <c r="G5" s="44"/>
      <c r="H5" s="44"/>
      <c r="I5" s="44" t="s">
        <v>2</v>
      </c>
      <c r="J5" s="43" t="s">
        <v>3</v>
      </c>
      <c r="K5" s="43" t="s">
        <v>4</v>
      </c>
      <c r="L5" s="44" t="s">
        <v>5</v>
      </c>
      <c r="M5" s="44" t="s">
        <v>6</v>
      </c>
      <c r="N5" s="44" t="s">
        <v>12</v>
      </c>
      <c r="O5" s="45" t="s">
        <v>7</v>
      </c>
      <c r="P5" s="44" t="s">
        <v>15</v>
      </c>
    </row>
    <row r="6" spans="1:18" ht="90" customHeight="1" x14ac:dyDescent="0.25">
      <c r="A6" s="44"/>
      <c r="B6" s="44"/>
      <c r="C6" s="49"/>
      <c r="D6" s="38" t="s">
        <v>26</v>
      </c>
      <c r="E6" s="38" t="s">
        <v>27</v>
      </c>
      <c r="F6" s="38" t="s">
        <v>28</v>
      </c>
      <c r="G6" s="15">
        <v>4</v>
      </c>
      <c r="H6" s="15">
        <v>5</v>
      </c>
      <c r="I6" s="44"/>
      <c r="J6" s="43"/>
      <c r="K6" s="43"/>
      <c r="L6" s="44"/>
      <c r="M6" s="44"/>
      <c r="N6" s="44"/>
      <c r="O6" s="45"/>
      <c r="P6" s="44"/>
    </row>
    <row r="7" spans="1:18" ht="16.5" customHeight="1" x14ac:dyDescent="0.25">
      <c r="A7" s="44"/>
      <c r="B7" s="44"/>
      <c r="C7" s="50"/>
      <c r="D7" s="44" t="s">
        <v>8</v>
      </c>
      <c r="E7" s="44"/>
      <c r="F7" s="44"/>
      <c r="G7" s="44"/>
      <c r="H7" s="44"/>
      <c r="I7" s="44"/>
      <c r="J7" s="43"/>
      <c r="K7" s="43"/>
      <c r="L7" s="44"/>
      <c r="M7" s="44"/>
      <c r="N7" s="44"/>
      <c r="O7" s="45"/>
      <c r="P7" s="44"/>
    </row>
    <row r="8" spans="1:18" ht="12.75" customHeight="1" x14ac:dyDescent="0.25">
      <c r="A8" s="17">
        <v>1</v>
      </c>
      <c r="B8" s="15">
        <v>2</v>
      </c>
      <c r="C8" s="18">
        <v>3</v>
      </c>
      <c r="D8" s="30">
        <v>4</v>
      </c>
      <c r="E8" s="30">
        <v>5</v>
      </c>
      <c r="F8" s="30">
        <v>6</v>
      </c>
      <c r="G8" s="30"/>
      <c r="H8" s="30"/>
      <c r="I8" s="30">
        <v>7</v>
      </c>
      <c r="J8" s="6">
        <v>8</v>
      </c>
      <c r="K8" s="6">
        <v>9</v>
      </c>
      <c r="L8" s="30">
        <v>10</v>
      </c>
      <c r="M8" s="30">
        <v>11</v>
      </c>
      <c r="N8" s="30">
        <v>12</v>
      </c>
      <c r="O8" s="7">
        <v>13</v>
      </c>
      <c r="P8" s="15">
        <v>2</v>
      </c>
    </row>
    <row r="9" spans="1:18" s="29" customFormat="1" ht="40.5" customHeight="1" x14ac:dyDescent="0.2">
      <c r="A9" s="27">
        <v>1</v>
      </c>
      <c r="B9" s="35" t="s">
        <v>20</v>
      </c>
      <c r="C9" s="34" t="s">
        <v>18</v>
      </c>
      <c r="D9" s="31">
        <v>400</v>
      </c>
      <c r="E9" s="32">
        <v>600</v>
      </c>
      <c r="F9" s="28">
        <v>500</v>
      </c>
      <c r="G9" s="26"/>
      <c r="H9" s="16"/>
      <c r="I9" s="21">
        <f t="shared" ref="I9" si="0">IF(ISERROR(AVERAGE(D9:H9)),0,AVERAGE(D9:H9))</f>
        <v>500</v>
      </c>
      <c r="J9" s="21">
        <f t="shared" ref="J9" si="1">IF(ISERROR(STDEVA(D9:H9)),0,STDEVA(D9:H9))</f>
        <v>100</v>
      </c>
      <c r="K9" s="36">
        <f t="shared" ref="K9" si="2">IF(ISERROR(STDEVA(D9:H9)/(SUM(D9:H9)/COUNTIF(D9:H9,"&gt;0"))),0,STDEVA(D9:H9)/(SUM(D9:H9)/COUNTIF(D9:H9,"&gt;0")))</f>
        <v>0.2</v>
      </c>
      <c r="L9" s="37" t="s">
        <v>14</v>
      </c>
      <c r="M9" s="37">
        <v>19</v>
      </c>
      <c r="N9" s="33">
        <f t="shared" ref="N9" si="3">IF(ISERROR(ROUND(AVERAGE(D9:H9),2)),0,ROUND(AVERAGE(D9:H9),2))</f>
        <v>500</v>
      </c>
      <c r="O9" s="25">
        <f t="shared" ref="O9" si="4">M9*N9</f>
        <v>9500</v>
      </c>
      <c r="P9" s="35" t="s">
        <v>17</v>
      </c>
    </row>
    <row r="10" spans="1:18" s="29" customFormat="1" ht="41.25" customHeight="1" x14ac:dyDescent="0.2">
      <c r="A10" s="27">
        <v>2</v>
      </c>
      <c r="B10" s="35" t="s">
        <v>21</v>
      </c>
      <c r="C10" s="34" t="s">
        <v>18</v>
      </c>
      <c r="D10" s="31">
        <v>500</v>
      </c>
      <c r="E10" s="32">
        <v>700</v>
      </c>
      <c r="F10" s="28">
        <v>600</v>
      </c>
      <c r="G10" s="26"/>
      <c r="H10" s="16"/>
      <c r="I10" s="21">
        <f t="shared" ref="I10:I11" si="5">IF(ISERROR(AVERAGE(D10:H10)),0,AVERAGE(D10:H10))</f>
        <v>600</v>
      </c>
      <c r="J10" s="21">
        <f t="shared" ref="J10:J11" si="6">IF(ISERROR(STDEVA(D10:H10)),0,STDEVA(D10:H10))</f>
        <v>100</v>
      </c>
      <c r="K10" s="36">
        <f t="shared" ref="K10:K11" si="7">IF(ISERROR(STDEVA(D10:H10)/(SUM(D10:H10)/COUNTIF(D10:H10,"&gt;0"))),0,STDEVA(D10:H10)/(SUM(D10:H10)/COUNTIF(D10:H10,"&gt;0")))</f>
        <v>0.16666666666666666</v>
      </c>
      <c r="L10" s="37" t="s">
        <v>14</v>
      </c>
      <c r="M10" s="37">
        <v>56</v>
      </c>
      <c r="N10" s="33">
        <f t="shared" ref="N10:N11" si="8">IF(ISERROR(ROUND(AVERAGE(D10:H10),2)),0,ROUND(AVERAGE(D10:H10),2))</f>
        <v>600</v>
      </c>
      <c r="O10" s="25">
        <f t="shared" ref="O10:O11" si="9">M10*N10</f>
        <v>33600</v>
      </c>
      <c r="P10" s="35" t="s">
        <v>19</v>
      </c>
    </row>
    <row r="11" spans="1:18" s="29" customFormat="1" ht="43.5" customHeight="1" x14ac:dyDescent="0.2">
      <c r="A11" s="27">
        <v>3</v>
      </c>
      <c r="B11" s="35" t="s">
        <v>22</v>
      </c>
      <c r="C11" s="34" t="s">
        <v>18</v>
      </c>
      <c r="D11" s="31">
        <v>600</v>
      </c>
      <c r="E11" s="32">
        <v>800</v>
      </c>
      <c r="F11" s="28">
        <v>700</v>
      </c>
      <c r="G11" s="26"/>
      <c r="H11" s="16"/>
      <c r="I11" s="21">
        <f t="shared" si="5"/>
        <v>700</v>
      </c>
      <c r="J11" s="21">
        <f t="shared" si="6"/>
        <v>100</v>
      </c>
      <c r="K11" s="36">
        <f t="shared" si="7"/>
        <v>0.14285714285714285</v>
      </c>
      <c r="L11" s="37" t="s">
        <v>14</v>
      </c>
      <c r="M11" s="37">
        <v>24</v>
      </c>
      <c r="N11" s="33">
        <f t="shared" si="8"/>
        <v>700</v>
      </c>
      <c r="O11" s="25">
        <f t="shared" si="9"/>
        <v>16800</v>
      </c>
      <c r="P11" s="35" t="s">
        <v>16</v>
      </c>
      <c r="R11" s="13"/>
    </row>
    <row r="12" spans="1:18" x14ac:dyDescent="0.25">
      <c r="A12" s="8"/>
      <c r="B12" s="46" t="s">
        <v>24</v>
      </c>
      <c r="C12" s="47"/>
      <c r="D12" s="39">
        <v>50000</v>
      </c>
      <c r="E12" s="8"/>
      <c r="F12" s="8"/>
      <c r="G12" s="8"/>
      <c r="H12" s="8"/>
      <c r="I12" s="9"/>
      <c r="J12" s="8"/>
      <c r="K12" s="10"/>
      <c r="L12" s="8"/>
      <c r="M12" s="11"/>
      <c r="N12" s="12" t="s">
        <v>25</v>
      </c>
      <c r="O12" s="24">
        <f>SUM(O9:O11)</f>
        <v>59900</v>
      </c>
    </row>
    <row r="14" spans="1:18" x14ac:dyDescent="0.25">
      <c r="B14" s="51" t="s">
        <v>29</v>
      </c>
      <c r="C14" s="19"/>
    </row>
    <row r="15" spans="1:18" x14ac:dyDescent="0.25">
      <c r="B15" s="20"/>
      <c r="C15" s="20"/>
    </row>
    <row r="16" spans="1:18" x14ac:dyDescent="0.25">
      <c r="B16" s="19"/>
      <c r="C16" s="19"/>
    </row>
    <row r="17" spans="2:3" x14ac:dyDescent="0.25">
      <c r="B17" s="19"/>
      <c r="C17" s="19"/>
    </row>
    <row r="18" spans="2:3" x14ac:dyDescent="0.25">
      <c r="B18" s="20"/>
      <c r="C18" s="20"/>
    </row>
  </sheetData>
  <mergeCells count="17">
    <mergeCell ref="B12:C12"/>
    <mergeCell ref="P5:P7"/>
    <mergeCell ref="A5:A7"/>
    <mergeCell ref="B5:B7"/>
    <mergeCell ref="C5:C7"/>
    <mergeCell ref="D5:H5"/>
    <mergeCell ref="I5:I7"/>
    <mergeCell ref="B1:N1"/>
    <mergeCell ref="B2:O2"/>
    <mergeCell ref="B3:O3"/>
    <mergeCell ref="J5:J7"/>
    <mergeCell ref="K5:K7"/>
    <mergeCell ref="L5:L7"/>
    <mergeCell ref="M5:M7"/>
    <mergeCell ref="N5:N7"/>
    <mergeCell ref="O5:O7"/>
    <mergeCell ref="D7:H7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2026-06-02T07:31:25Z</dcterms:modified>
</cp:coreProperties>
</file>