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0.4\doc\!ОООД\2026\!Березка\Контур\"/>
    </mc:Choice>
  </mc:AlternateContent>
  <bookViews>
    <workbookView xWindow="0" yWindow="0" windowWidth="28800" windowHeight="11835" tabRatio="500"/>
  </bookViews>
  <sheets>
    <sheet name="Лист1" sheetId="1" r:id="rId1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10" i="1" l="1"/>
  <c r="L10" i="1" s="1"/>
  <c r="K11" i="1"/>
  <c r="K9" i="1"/>
  <c r="L9" i="1" s="1"/>
  <c r="I9" i="1"/>
  <c r="J9" i="1"/>
  <c r="I10" i="1"/>
  <c r="J10" i="1"/>
  <c r="L12" i="1" l="1"/>
  <c r="J11" i="1"/>
  <c r="L11" i="1"/>
  <c r="I11" i="1"/>
</calcChain>
</file>

<file path=xl/sharedStrings.xml><?xml version="1.0" encoding="utf-8"?>
<sst xmlns="http://schemas.openxmlformats.org/spreadsheetml/2006/main" count="30" uniqueCount="26">
  <si>
    <t>ОБОСНОВАНИЕ НАЧАЛЬНОЙ (МАКСИМАЛЬНОЙ) ЦЕНЫ КОНТРАКТА</t>
  </si>
  <si>
    <t>№ п/п</t>
  </si>
  <si>
    <t>код ОКПД2</t>
  </si>
  <si>
    <t>Объект закупки</t>
  </si>
  <si>
    <t>единица измерения</t>
  </si>
  <si>
    <t xml:space="preserve">Количество </t>
  </si>
  <si>
    <t>Коэффициент вариации цены</t>
  </si>
  <si>
    <t>наименьшая цена</t>
  </si>
  <si>
    <t>НМЦ</t>
  </si>
  <si>
    <t>штука</t>
  </si>
  <si>
    <t>средняя цена</t>
  </si>
  <si>
    <t>Заказчик: Нижнеобское территориальное упарвление Федерального агентства по рыболовству</t>
  </si>
  <si>
    <r>
      <t>Основные характеристики объекта закупки:</t>
    </r>
    <r>
      <rPr>
        <sz val="8"/>
        <color rgb="FF000000"/>
        <rFont val="Times New Roman"/>
        <family val="1"/>
        <charset val="204"/>
      </rPr>
      <t xml:space="preserve"> в соответствии с описанием объекта закупки</t>
    </r>
  </si>
  <si>
    <r>
      <t>Начальная (максимальная) цена контракта определена методом сопоставимых рыночных цен в соответствии с Методическими рекомендациями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исполнителем), утвержденными приказом Минэкономразвития России от 2 октября 2013 г. № 567. Коэффициент вариации не превышает 30%, что свидетельствует об однородности совокупности значений, используемых в расчете. В качестве обоснования НМЦК</t>
    </r>
    <r>
      <rPr>
        <b/>
        <i/>
        <sz val="8"/>
        <color rgb="FF000000"/>
        <rFont val="Times New Roman"/>
        <family val="1"/>
        <charset val="204"/>
      </rPr>
      <t xml:space="preserve"> использовалось наименьшее ценовое предложение</t>
    </r>
  </si>
  <si>
    <t xml:space="preserve">Постановление Правительства РФ от 3 декабря 2020 г. N 2014 "О минимальной обязательной доле закупок российских товаров и ее достижении заказчиком" не применяется. </t>
  </si>
  <si>
    <t>Запрос о предоставлении ценовой информации направлен поставщикам, в ответ получены 3 коммерческих предложения. Информация о ценах товаров в исполненных контрактах, по которым не взыскивались неустойки (штрафы, пени) в связи с неисполнением или ненадлежащим исполнением обязательств, предусмотренных этими контрактами, и которые были заключены заказчиками Тюменской области и на территории субъектов Российской Федерации, входящих в состав Уральского федерального округа за период не менее чем в течение  последнего календарного года не выявлена.</t>
  </si>
  <si>
    <t>Заместитель начальника отдела: Нестерова Т.С.</t>
  </si>
  <si>
    <t>тел. (3452) 2233571</t>
  </si>
  <si>
    <t>Объект закупки (предмет контракта): Право использования программы для ЭВМ "Контур.Экстерн"</t>
  </si>
  <si>
    <t>62.02.30.000</t>
  </si>
  <si>
    <t>Право использования программы для ЭВМ "Контур.Экстерн"</t>
  </si>
  <si>
    <t>62.02.30.002</t>
  </si>
  <si>
    <t>62.02.30.001</t>
  </si>
  <si>
    <t>КП №1, Вх. №б/н от 23.04.2026 г.</t>
  </si>
  <si>
    <t>КП №2 Вх. №б/н от 04.06.2026</t>
  </si>
  <si>
    <t>КП №3, Вх. № б/н от 05.06.2026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</si>
</sst>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rgb="FF000000"/>
      <name val="Calibri"/>
      <family val="2"/>
      <charset val="204"/>
    </font>
    <font>
      <sz val="10"/>
      <color rgb="FF000000"/>
      <name val="Peterburg"/>
      <charset val="204"/>
    </font>
    <font>
      <sz val="8"/>
      <color rgb="FF000000"/>
      <name val="Calibri"/>
      <family val="2"/>
      <charset val="204"/>
    </font>
    <font>
      <sz val="6"/>
      <color rgb="FF000000"/>
      <name val="Calibri"/>
      <family val="2"/>
      <charset val="204"/>
    </font>
    <font>
      <sz val="8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b/>
      <i/>
      <sz val="8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8" fillId="0" borderId="0"/>
    <xf numFmtId="0" fontId="1" fillId="0" borderId="0" applyBorder="0" applyProtection="0"/>
  </cellStyleXfs>
  <cellXfs count="26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1" applyFont="1"/>
    <xf numFmtId="4" fontId="5" fillId="2" borderId="1" xfId="1" applyNumberFormat="1" applyFont="1" applyFill="1" applyBorder="1" applyAlignment="1">
      <alignment horizontal="center" vertical="center" wrapText="1"/>
    </xf>
    <xf numFmtId="2" fontId="5" fillId="2" borderId="1" xfId="1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 wrapText="1"/>
    </xf>
    <xf numFmtId="4" fontId="5" fillId="0" borderId="1" xfId="1" applyNumberFormat="1" applyFont="1" applyBorder="1" applyAlignment="1">
      <alignment horizontal="center"/>
    </xf>
    <xf numFmtId="0" fontId="4" fillId="0" borderId="0" xfId="1" applyFont="1" applyAlignment="1">
      <alignment wrapText="1"/>
    </xf>
    <xf numFmtId="0" fontId="4" fillId="2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2" fontId="4" fillId="0" borderId="1" xfId="1" applyNumberFormat="1" applyFont="1" applyBorder="1" applyAlignment="1">
      <alignment horizontal="center" vertical="center" wrapText="1"/>
    </xf>
    <xf numFmtId="4" fontId="4" fillId="2" borderId="1" xfId="1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0" fontId="4" fillId="0" borderId="2" xfId="2" applyFont="1" applyBorder="1" applyAlignment="1" applyProtection="1">
      <alignment horizontal="center" vertical="center" wrapText="1"/>
    </xf>
    <xf numFmtId="0" fontId="4" fillId="0" borderId="3" xfId="2" applyFont="1" applyBorder="1" applyAlignment="1" applyProtection="1">
      <alignment horizontal="center" vertical="center" wrapText="1"/>
    </xf>
    <xf numFmtId="0" fontId="4" fillId="0" borderId="4" xfId="2" applyFont="1" applyBorder="1" applyAlignment="1" applyProtection="1">
      <alignment horizontal="center" vertical="center" wrapText="1"/>
    </xf>
    <xf numFmtId="2" fontId="9" fillId="0" borderId="1" xfId="0" applyNumberFormat="1" applyFont="1" applyFill="1" applyBorder="1" applyAlignment="1">
      <alignment horizontal="center" vertical="center" wrapText="1"/>
    </xf>
    <xf numFmtId="4" fontId="9" fillId="4" borderId="0" xfId="1" applyNumberFormat="1" applyFont="1" applyFill="1" applyBorder="1" applyAlignment="1">
      <alignment horizontal="left" vertical="center" wrapText="1"/>
    </xf>
    <xf numFmtId="0" fontId="4" fillId="0" borderId="0" xfId="1" applyFont="1" applyBorder="1" applyAlignment="1">
      <alignment wrapText="1"/>
    </xf>
    <xf numFmtId="4" fontId="5" fillId="0" borderId="0" xfId="1" applyNumberFormat="1" applyFont="1" applyBorder="1" applyAlignment="1">
      <alignment horizontal="center" vertical="center" wrapText="1"/>
    </xf>
    <xf numFmtId="4" fontId="5" fillId="0" borderId="0" xfId="1" applyNumberFormat="1" applyFont="1" applyBorder="1" applyAlignment="1">
      <alignment horizontal="left" vertical="center" wrapText="1"/>
    </xf>
    <xf numFmtId="4" fontId="4" fillId="2" borderId="0" xfId="1" applyNumberFormat="1" applyFont="1" applyFill="1" applyBorder="1" applyAlignment="1">
      <alignment horizontal="left" vertical="center" wrapText="1"/>
    </xf>
    <xf numFmtId="0" fontId="0" fillId="0" borderId="0" xfId="0" applyAlignment="1"/>
  </cellXfs>
  <cellStyles count="3">
    <cellStyle name="Обычный" xfId="0" builtinId="0"/>
    <cellStyle name="Обычный 2" xfId="1"/>
    <cellStyle name="Пояснение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5"/>
  <sheetViews>
    <sheetView tabSelected="1" view="pageBreakPreview" zoomScale="140" zoomScaleNormal="100" zoomScaleSheetLayoutView="140" zoomScalePageLayoutView="178" workbookViewId="0">
      <selection sqref="A1:XFD2"/>
    </sheetView>
  </sheetViews>
  <sheetFormatPr defaultColWidth="8.85546875" defaultRowHeight="15"/>
  <cols>
    <col min="1" max="1" width="3.5703125" style="1" customWidth="1"/>
    <col min="2" max="2" width="12" style="2" customWidth="1"/>
    <col min="3" max="3" width="18.5703125" style="1" customWidth="1"/>
    <col min="4" max="4" width="11.7109375" style="1" customWidth="1"/>
    <col min="5" max="5" width="6.42578125" style="1" customWidth="1"/>
    <col min="6" max="6" width="10.5703125" style="1" customWidth="1"/>
    <col min="7" max="7" width="10.85546875" style="1" customWidth="1"/>
    <col min="8" max="8" width="10.5703125" style="1" customWidth="1"/>
    <col min="9" max="10" width="12.140625" style="1" customWidth="1"/>
    <col min="11" max="11" width="11" style="1" customWidth="1"/>
    <col min="12" max="12" width="12.28515625" style="1" customWidth="1"/>
    <col min="13" max="1025" width="8.85546875" style="1"/>
  </cols>
  <sheetData>
    <row r="1" spans="1:12" ht="11.25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11.25" customHeight="1">
      <c r="A2" s="23" t="s">
        <v>11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21.75" customHeight="1">
      <c r="A3" s="23" t="s">
        <v>18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5"/>
    </row>
    <row r="4" spans="1:12" ht="17.25" customHeight="1">
      <c r="A4" s="23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3"/>
    </row>
    <row r="5" spans="1:12" ht="52.5" customHeight="1">
      <c r="A5" s="24" t="s">
        <v>13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</row>
    <row r="6" spans="1:12" ht="12.75" customHeight="1">
      <c r="A6" s="24" t="s">
        <v>14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</row>
    <row r="7" spans="1:12" ht="68.25" customHeight="1">
      <c r="A7" s="20" t="s">
        <v>15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</row>
    <row r="8" spans="1:12" ht="51.75" customHeight="1">
      <c r="A8" s="4" t="s">
        <v>1</v>
      </c>
      <c r="B8" s="4" t="s">
        <v>2</v>
      </c>
      <c r="C8" s="10" t="s">
        <v>3</v>
      </c>
      <c r="D8" s="11" t="s">
        <v>4</v>
      </c>
      <c r="E8" s="11" t="s">
        <v>5</v>
      </c>
      <c r="F8" s="19" t="s">
        <v>23</v>
      </c>
      <c r="G8" s="19" t="s">
        <v>24</v>
      </c>
      <c r="H8" s="19" t="s">
        <v>25</v>
      </c>
      <c r="I8" s="12" t="s">
        <v>6</v>
      </c>
      <c r="J8" s="12" t="s">
        <v>10</v>
      </c>
      <c r="K8" s="10" t="s">
        <v>7</v>
      </c>
      <c r="L8" s="13" t="s">
        <v>8</v>
      </c>
    </row>
    <row r="9" spans="1:12" ht="33.75">
      <c r="A9" s="10">
        <v>1</v>
      </c>
      <c r="B9" s="11" t="s">
        <v>21</v>
      </c>
      <c r="C9" s="11" t="s">
        <v>20</v>
      </c>
      <c r="D9" s="11" t="s">
        <v>9</v>
      </c>
      <c r="E9" s="11">
        <v>1</v>
      </c>
      <c r="F9" s="15">
        <v>16781.61</v>
      </c>
      <c r="G9" s="14">
        <v>19000</v>
      </c>
      <c r="H9" s="15">
        <v>19500</v>
      </c>
      <c r="I9" s="6">
        <f t="shared" ref="I9:I10" si="0">(STDEV(F9:H9)/((F9+G9+H9)/3)*100)</f>
        <v>7.8519097266922495</v>
      </c>
      <c r="J9" s="6">
        <f t="shared" ref="J9:J10" si="1">(F9+G9+H9)/3</f>
        <v>18427.203333333335</v>
      </c>
      <c r="K9" s="5">
        <f>F9</f>
        <v>16781.61</v>
      </c>
      <c r="L9" s="7">
        <f t="shared" ref="L9:L10" si="2">E9*K9</f>
        <v>16781.61</v>
      </c>
    </row>
    <row r="10" spans="1:12" ht="33.75">
      <c r="A10" s="10">
        <v>2</v>
      </c>
      <c r="B10" s="11" t="s">
        <v>22</v>
      </c>
      <c r="C10" s="11" t="s">
        <v>20</v>
      </c>
      <c r="D10" s="11" t="s">
        <v>9</v>
      </c>
      <c r="E10" s="11">
        <v>1</v>
      </c>
      <c r="F10" s="15">
        <v>7800</v>
      </c>
      <c r="G10" s="14">
        <v>6000</v>
      </c>
      <c r="H10" s="15">
        <v>6500</v>
      </c>
      <c r="I10" s="6">
        <f t="shared" si="0"/>
        <v>13.731389029326419</v>
      </c>
      <c r="J10" s="6">
        <f t="shared" si="1"/>
        <v>6766.666666666667</v>
      </c>
      <c r="K10" s="5">
        <f t="shared" ref="K10:K11" si="3">F10</f>
        <v>7800</v>
      </c>
      <c r="L10" s="7">
        <f t="shared" si="2"/>
        <v>7800</v>
      </c>
    </row>
    <row r="11" spans="1:12" ht="33.75">
      <c r="A11" s="10">
        <v>3</v>
      </c>
      <c r="B11" s="11" t="s">
        <v>19</v>
      </c>
      <c r="C11" s="11" t="s">
        <v>20</v>
      </c>
      <c r="D11" s="11" t="s">
        <v>9</v>
      </c>
      <c r="E11" s="11">
        <v>1</v>
      </c>
      <c r="F11" s="15">
        <v>5118.3900000000003</v>
      </c>
      <c r="G11" s="14">
        <v>5000</v>
      </c>
      <c r="H11" s="15">
        <v>5000</v>
      </c>
      <c r="I11" s="6">
        <f>(STDEV(F11:H11)/((F11+G11+H11)/3)*100)</f>
        <v>1.3563447900740753</v>
      </c>
      <c r="J11" s="6">
        <f>(F11+G11+H11)/3</f>
        <v>5039.4633333333331</v>
      </c>
      <c r="K11" s="5">
        <f t="shared" si="3"/>
        <v>5118.3900000000003</v>
      </c>
      <c r="L11" s="7">
        <f>E11*K11</f>
        <v>5118.3900000000003</v>
      </c>
    </row>
    <row r="12" spans="1:12" ht="15" customHeight="1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8"/>
      <c r="L12" s="8">
        <f>SUM(L9:L11)</f>
        <v>29700</v>
      </c>
    </row>
    <row r="13" spans="1:12">
      <c r="A13" s="21" t="s">
        <v>16</v>
      </c>
      <c r="B13" s="21"/>
      <c r="C13" s="21"/>
      <c r="D13" s="21"/>
      <c r="E13" s="21"/>
      <c r="F13" s="21"/>
      <c r="G13" s="9"/>
      <c r="H13" s="9"/>
      <c r="I13" s="9"/>
      <c r="J13" s="9"/>
      <c r="K13" s="9"/>
      <c r="L13" s="9"/>
    </row>
    <row r="14" spans="1:12" ht="11.25" customHeight="1">
      <c r="A14" s="21" t="s">
        <v>17</v>
      </c>
      <c r="B14" s="21"/>
      <c r="C14" s="21"/>
      <c r="D14" s="21"/>
      <c r="E14" s="21"/>
      <c r="F14" s="21"/>
      <c r="G14" s="9"/>
      <c r="H14" s="9"/>
      <c r="I14" s="9"/>
      <c r="J14" s="9"/>
      <c r="K14" s="9"/>
      <c r="L14" s="9"/>
    </row>
    <row r="15" spans="1:12" ht="11.25" customHeight="1"/>
  </sheetData>
  <mergeCells count="9">
    <mergeCell ref="A7:L7"/>
    <mergeCell ref="A13:F13"/>
    <mergeCell ref="A14:F14"/>
    <mergeCell ref="A1:L1"/>
    <mergeCell ref="A4:K4"/>
    <mergeCell ref="A5:L5"/>
    <mergeCell ref="A2:L2"/>
    <mergeCell ref="A6:L6"/>
    <mergeCell ref="A3:L3"/>
  </mergeCells>
  <printOptions horizontalCentered="1"/>
  <pageMargins left="0.39370078740157483" right="0.39370078740157483" top="0.39370078740157483" bottom="0.19685039370078741" header="0.51181102362204722" footer="0.51181102362204722"/>
  <pageSetup paperSize="9" scale="9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Люба</dc:creator>
  <cp:lastModifiedBy>Nesterova_TS</cp:lastModifiedBy>
  <cp:revision>1</cp:revision>
  <cp:lastPrinted>2024-10-24T09:53:38Z</cp:lastPrinted>
  <dcterms:created xsi:type="dcterms:W3CDTF">2019-10-23T11:14:41Z</dcterms:created>
  <dcterms:modified xsi:type="dcterms:W3CDTF">2026-06-26T07:39:57Z</dcterms:modified>
  <dc:language>ru-RU</dc:language>
</cp:coreProperties>
</file>