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30" yWindow="270" windowWidth="9405" windowHeight="11580"/>
  </bookViews>
  <sheets>
    <sheet name="НМЦК" sheetId="1" r:id="rId1"/>
  </sheets>
  <calcPr calcId="145621"/>
</workbook>
</file>

<file path=xl/calcChain.xml><?xml version="1.0" encoding="utf-8"?>
<calcChain xmlns="http://schemas.openxmlformats.org/spreadsheetml/2006/main">
  <c r="L15" i="1" l="1"/>
  <c r="J15" i="1"/>
  <c r="H15" i="1"/>
  <c r="H14" i="1"/>
  <c r="F15" i="1"/>
  <c r="J14" i="1" l="1"/>
  <c r="K14" i="1" l="1"/>
  <c r="O14" i="1" l="1"/>
  <c r="N14" i="1" l="1"/>
  <c r="M14" i="1" l="1"/>
  <c r="P14" i="1" s="1"/>
  <c r="F14" i="1"/>
</calcChain>
</file>

<file path=xl/sharedStrings.xml><?xml version="1.0" encoding="utf-8"?>
<sst xmlns="http://schemas.openxmlformats.org/spreadsheetml/2006/main" count="26" uniqueCount="24">
  <si>
    <t>ОБОСНОВАНИЕ НАЧАЛЬНОЙ (МАКСИМАЛЬНОЙ) ЦЕНЫ КОНТРАКТА</t>
  </si>
  <si>
    <t>Указаны в ТЕХНИЧЕСКОМ ЗАДАНИИ (описании объекта закупки).</t>
  </si>
  <si>
    <t>Используемый метод определения начальной (максимальной) цены контракта</t>
  </si>
  <si>
    <t>№ п/п</t>
  </si>
  <si>
    <t>Ед. изм.</t>
  </si>
  <si>
    <t>Цена единицы товара (работы, услуги), руб.</t>
  </si>
  <si>
    <t>Кол-во (объем)</t>
  </si>
  <si>
    <t>Источник получения информации №1</t>
  </si>
  <si>
    <t>Источник получения информации №2</t>
  </si>
  <si>
    <t>Источник получения информации №3</t>
  </si>
  <si>
    <t>Основные характеристики объекта закупки</t>
  </si>
  <si>
    <t>Итого</t>
  </si>
  <si>
    <t>шт.</t>
  </si>
  <si>
    <t>Коэффициент вариации, %</t>
  </si>
  <si>
    <t>Наименование товара (работы, услуги)</t>
  </si>
  <si>
    <t>Метод сопоставимых рыночных цен (анализа рынка).Для определения начальной (максимальной) цены контракта (далее - НМЦК) методом сопоставимых рыночных цен заказчиком направлялись запросы шести потенциальным поставщикам (подрядчикам, исполнителям), обладающим опытом поставок соответствующих товаров (выполнением работ, оказанием услуг), о предоставлении ими ценовой информации о товаре (работе, услуге).</t>
  </si>
  <si>
    <t xml:space="preserve">Приложение </t>
  </si>
  <si>
    <t>* цена сформирована с учетом требований уточненных нормативов обеспечения на приобретение канцелярских принадлежностей для центрального аппарата ФНС России</t>
  </si>
  <si>
    <t>Средняя цена единицы товара (работы, услуги) с учетом Нормативов, руб.</t>
  </si>
  <si>
    <t>Общая цена товара (работы, услуги) с учетом Нормативов, руб.</t>
  </si>
  <si>
    <t>б/н</t>
  </si>
  <si>
    <t>Демонтаж/монтаж кондиционеров</t>
  </si>
  <si>
    <t xml:space="preserve">на демонтаж/монтаж кондиционеров </t>
  </si>
  <si>
    <t>Таким образом, начальная (максимальная) цена контракта составляет: 101000,00 (сто одна тысяча)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</si>
</sst>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>
      <alignment horizontal="right" vertical="center"/>
    </xf>
  </cellStyleXfs>
  <cellXfs count="66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/>
    </xf>
    <xf numFmtId="164" fontId="7" fillId="0" borderId="17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6" fillId="0" borderId="25" xfId="0" applyFont="1" applyFill="1" applyBorder="1" applyAlignment="1">
      <alignment horizontal="center" vertical="center" wrapText="1"/>
    </xf>
    <xf numFmtId="164" fontId="10" fillId="0" borderId="17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164" fontId="14" fillId="0" borderId="5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64" fontId="11" fillId="0" borderId="0" xfId="1" applyFont="1" applyFill="1" applyBorder="1" applyAlignment="1">
      <alignment horizontal="center" vertical="center" wrapText="1"/>
    </xf>
    <xf numFmtId="164" fontId="0" fillId="0" borderId="0" xfId="0" applyNumberFormat="1" applyFill="1"/>
    <xf numFmtId="164" fontId="5" fillId="0" borderId="17" xfId="1" applyFont="1" applyFill="1" applyBorder="1" applyAlignment="1">
      <alignment horizontal="center" vertical="center" wrapText="1"/>
    </xf>
    <xf numFmtId="43" fontId="15" fillId="0" borderId="16" xfId="1" applyNumberFormat="1" applyFont="1" applyFill="1" applyBorder="1" applyAlignment="1">
      <alignment horizontal="center" vertical="center" wrapText="1"/>
    </xf>
    <xf numFmtId="164" fontId="15" fillId="0" borderId="17" xfId="1" applyFont="1" applyFill="1" applyBorder="1" applyAlignment="1">
      <alignment horizontal="center" vertical="center" wrapText="1"/>
    </xf>
    <xf numFmtId="10" fontId="16" fillId="0" borderId="5" xfId="1" applyNumberFormat="1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left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</cellXfs>
  <cellStyles count="3">
    <cellStyle name="S5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3" zoomScale="80" zoomScaleNormal="80" workbookViewId="0">
      <selection activeCell="M15" sqref="M15"/>
    </sheetView>
  </sheetViews>
  <sheetFormatPr defaultColWidth="8.85546875" defaultRowHeight="15" outlineLevelCol="1" x14ac:dyDescent="0.25"/>
  <cols>
    <col min="1" max="1" width="5.5703125" style="1" customWidth="1"/>
    <col min="2" max="2" width="42" style="1" customWidth="1"/>
    <col min="3" max="3" width="10.140625" style="1" customWidth="1"/>
    <col min="4" max="4" width="11.85546875" style="12" customWidth="1"/>
    <col min="5" max="5" width="12.28515625" style="1" customWidth="1"/>
    <col min="6" max="6" width="15.7109375" style="1" customWidth="1"/>
    <col min="7" max="7" width="12.7109375" style="1" customWidth="1"/>
    <col min="8" max="8" width="14.85546875" style="1" customWidth="1"/>
    <col min="9" max="9" width="12.28515625" style="1" customWidth="1"/>
    <col min="10" max="10" width="19.42578125" style="1" customWidth="1"/>
    <col min="11" max="11" width="17" style="1" customWidth="1"/>
    <col min="12" max="12" width="23.85546875" style="1" customWidth="1"/>
    <col min="13" max="13" width="15" style="1" customWidth="1" outlineLevel="1"/>
    <col min="14" max="14" width="13.7109375" style="1" customWidth="1" outlineLevel="1"/>
    <col min="15" max="15" width="14.140625" style="1" customWidth="1" outlineLevel="1"/>
    <col min="16" max="16" width="15.7109375" style="1" customWidth="1"/>
    <col min="17" max="16384" width="8.85546875" style="1"/>
  </cols>
  <sheetData>
    <row r="1" spans="1:16" ht="15.75" x14ac:dyDescent="0.25">
      <c r="K1" s="2"/>
      <c r="P1" s="9" t="s">
        <v>16</v>
      </c>
    </row>
    <row r="2" spans="1:16" ht="15.75" x14ac:dyDescent="0.25">
      <c r="K2" s="2"/>
      <c r="L2" s="9"/>
    </row>
    <row r="3" spans="1:16" ht="21.75" customHeight="1" x14ac:dyDescent="0.25">
      <c r="K3" s="2"/>
      <c r="L3" s="9"/>
    </row>
    <row r="4" spans="1:16" ht="18.75" x14ac:dyDescent="0.25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6" ht="33" customHeight="1" x14ac:dyDescent="0.25">
      <c r="C5" s="12"/>
      <c r="D5" s="1"/>
      <c r="E5" s="3" t="s">
        <v>22</v>
      </c>
    </row>
    <row r="6" spans="1:16" ht="15.75" thickBot="1" x14ac:dyDescent="0.3">
      <c r="A6" s="4"/>
    </row>
    <row r="7" spans="1:16" ht="31.5" customHeight="1" x14ac:dyDescent="0.25">
      <c r="A7" s="50" t="s">
        <v>10</v>
      </c>
      <c r="B7" s="51"/>
      <c r="C7" s="50" t="s">
        <v>1</v>
      </c>
      <c r="D7" s="54"/>
      <c r="E7" s="54"/>
      <c r="F7" s="54"/>
      <c r="G7" s="54"/>
      <c r="H7" s="54"/>
      <c r="I7" s="54"/>
      <c r="J7" s="54"/>
      <c r="K7" s="54"/>
      <c r="L7" s="55"/>
    </row>
    <row r="8" spans="1:16" ht="78" customHeight="1" thickBot="1" x14ac:dyDescent="0.3">
      <c r="A8" s="32" t="s">
        <v>2</v>
      </c>
      <c r="B8" s="33"/>
      <c r="C8" s="28" t="s">
        <v>15</v>
      </c>
      <c r="D8" s="29"/>
      <c r="E8" s="30"/>
      <c r="F8" s="30"/>
      <c r="G8" s="30"/>
      <c r="H8" s="30"/>
      <c r="I8" s="30"/>
      <c r="J8" s="30"/>
      <c r="K8" s="30"/>
      <c r="L8" s="31"/>
    </row>
    <row r="9" spans="1:16" ht="15.75" customHeight="1" thickBot="1" x14ac:dyDescent="0.3">
      <c r="A9" s="38" t="s">
        <v>3</v>
      </c>
      <c r="B9" s="36" t="s">
        <v>14</v>
      </c>
      <c r="C9" s="60" t="s">
        <v>4</v>
      </c>
      <c r="D9" s="63" t="s">
        <v>6</v>
      </c>
      <c r="E9" s="56" t="s">
        <v>5</v>
      </c>
      <c r="F9" s="56"/>
      <c r="G9" s="56"/>
      <c r="H9" s="56"/>
      <c r="I9" s="56"/>
      <c r="J9" s="56"/>
      <c r="K9" s="57" t="s">
        <v>18</v>
      </c>
      <c r="L9" s="57" t="s">
        <v>19</v>
      </c>
    </row>
    <row r="10" spans="1:16" ht="50.25" customHeight="1" x14ac:dyDescent="0.25">
      <c r="A10" s="38"/>
      <c r="B10" s="36"/>
      <c r="C10" s="61"/>
      <c r="D10" s="64"/>
      <c r="E10" s="40" t="s">
        <v>7</v>
      </c>
      <c r="F10" s="41"/>
      <c r="G10" s="40" t="s">
        <v>8</v>
      </c>
      <c r="H10" s="41"/>
      <c r="I10" s="40" t="s">
        <v>9</v>
      </c>
      <c r="J10" s="41"/>
      <c r="K10" s="58"/>
      <c r="L10" s="58"/>
    </row>
    <row r="11" spans="1:16" ht="17.25" customHeight="1" x14ac:dyDescent="0.25">
      <c r="A11" s="38"/>
      <c r="B11" s="36"/>
      <c r="C11" s="61"/>
      <c r="D11" s="64"/>
      <c r="E11" s="45">
        <v>46205</v>
      </c>
      <c r="F11" s="42"/>
      <c r="G11" s="45">
        <v>46178</v>
      </c>
      <c r="H11" s="42"/>
      <c r="I11" s="43">
        <v>46202</v>
      </c>
      <c r="J11" s="44"/>
      <c r="K11" s="58"/>
      <c r="L11" s="58"/>
    </row>
    <row r="12" spans="1:16" ht="20.25" customHeight="1" thickBot="1" x14ac:dyDescent="0.3">
      <c r="A12" s="39"/>
      <c r="B12" s="37"/>
      <c r="C12" s="62"/>
      <c r="D12" s="65"/>
      <c r="E12" s="42" t="s">
        <v>20</v>
      </c>
      <c r="F12" s="42"/>
      <c r="G12" s="42" t="s">
        <v>20</v>
      </c>
      <c r="H12" s="42"/>
      <c r="I12" s="42" t="s">
        <v>20</v>
      </c>
      <c r="J12" s="42"/>
      <c r="K12" s="59"/>
      <c r="L12" s="59"/>
      <c r="P12" s="48" t="s">
        <v>13</v>
      </c>
    </row>
    <row r="13" spans="1:16" ht="15.75" thickBot="1" x14ac:dyDescent="0.3">
      <c r="A13" s="5">
        <v>1</v>
      </c>
      <c r="B13" s="6">
        <v>2</v>
      </c>
      <c r="C13" s="10">
        <v>3</v>
      </c>
      <c r="D13" s="10">
        <v>4</v>
      </c>
      <c r="E13" s="52">
        <v>5</v>
      </c>
      <c r="F13" s="53"/>
      <c r="G13" s="52">
        <v>6</v>
      </c>
      <c r="H13" s="53"/>
      <c r="I13" s="52">
        <v>7</v>
      </c>
      <c r="J13" s="53"/>
      <c r="K13" s="10">
        <v>8</v>
      </c>
      <c r="L13" s="10">
        <v>9</v>
      </c>
      <c r="P13" s="49"/>
    </row>
    <row r="14" spans="1:16" ht="16.5" thickBot="1" x14ac:dyDescent="0.3">
      <c r="A14" s="15">
        <v>1</v>
      </c>
      <c r="B14" s="24" t="s">
        <v>21</v>
      </c>
      <c r="C14" s="16" t="s">
        <v>12</v>
      </c>
      <c r="D14" s="17">
        <v>3</v>
      </c>
      <c r="E14" s="17">
        <v>31000</v>
      </c>
      <c r="F14" s="17">
        <f>D14*E14</f>
        <v>93000</v>
      </c>
      <c r="G14" s="17">
        <v>45000</v>
      </c>
      <c r="H14" s="17">
        <f>D14*G14</f>
        <v>135000</v>
      </c>
      <c r="I14" s="17">
        <v>25000</v>
      </c>
      <c r="J14" s="17">
        <f>I14*D14</f>
        <v>75000</v>
      </c>
      <c r="K14" s="25">
        <f>(E14+G14+I14)/3</f>
        <v>33666.666666666664</v>
      </c>
      <c r="L14" s="25">
        <v>101001</v>
      </c>
      <c r="M14" s="13">
        <f t="shared" ref="M14" si="0">E14</f>
        <v>31000</v>
      </c>
      <c r="N14" s="13">
        <f t="shared" ref="N14" si="1">G14</f>
        <v>45000</v>
      </c>
      <c r="O14" s="13">
        <f t="shared" ref="O14" si="2">I14</f>
        <v>25000</v>
      </c>
      <c r="P14" s="23">
        <f>STDEVA(M14:O14)/(SUM(M14:O14)/COUNTIF(M14:O14,"&gt;0"))</f>
        <v>0.30484761026417123</v>
      </c>
    </row>
    <row r="15" spans="1:16" ht="16.149999999999999" customHeight="1" thickBot="1" x14ac:dyDescent="0.3">
      <c r="A15" s="34" t="s">
        <v>11</v>
      </c>
      <c r="B15" s="35"/>
      <c r="C15" s="14"/>
      <c r="D15" s="15"/>
      <c r="E15" s="8"/>
      <c r="F15" s="21">
        <f>F14</f>
        <v>93000</v>
      </c>
      <c r="G15" s="11"/>
      <c r="H15" s="22">
        <f>H14</f>
        <v>135000</v>
      </c>
      <c r="I15" s="11"/>
      <c r="J15" s="20">
        <f>J14</f>
        <v>75000</v>
      </c>
      <c r="K15" s="8"/>
      <c r="L15" s="26">
        <f>L14</f>
        <v>101001</v>
      </c>
    </row>
    <row r="16" spans="1:16" ht="15.75" x14ac:dyDescent="0.25">
      <c r="A16" s="7"/>
      <c r="F16" s="18"/>
    </row>
    <row r="17" spans="1:12" ht="15.75" x14ac:dyDescent="0.25">
      <c r="A17" s="47" t="s">
        <v>23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1:12" x14ac:dyDescent="0.25">
      <c r="A18" s="27" t="s">
        <v>17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5">
      <c r="L19" s="19"/>
    </row>
    <row r="20" spans="1:12" x14ac:dyDescent="0.25">
      <c r="F20" s="19"/>
    </row>
  </sheetData>
  <mergeCells count="28">
    <mergeCell ref="A4:K4"/>
    <mergeCell ref="A17:L17"/>
    <mergeCell ref="P12:P13"/>
    <mergeCell ref="A7:B7"/>
    <mergeCell ref="E10:F10"/>
    <mergeCell ref="E11:F11"/>
    <mergeCell ref="E13:F13"/>
    <mergeCell ref="I13:J13"/>
    <mergeCell ref="C7:L7"/>
    <mergeCell ref="E9:J9"/>
    <mergeCell ref="K9:K12"/>
    <mergeCell ref="L9:L12"/>
    <mergeCell ref="C9:C12"/>
    <mergeCell ref="D9:D12"/>
    <mergeCell ref="G13:H13"/>
    <mergeCell ref="A18:L18"/>
    <mergeCell ref="C8:L8"/>
    <mergeCell ref="A8:B8"/>
    <mergeCell ref="A15:B15"/>
    <mergeCell ref="B9:B12"/>
    <mergeCell ref="A9:A12"/>
    <mergeCell ref="I10:J10"/>
    <mergeCell ref="I12:J12"/>
    <mergeCell ref="I11:J11"/>
    <mergeCell ref="E12:F12"/>
    <mergeCell ref="G10:H10"/>
    <mergeCell ref="G11:H11"/>
    <mergeCell ref="G12:H12"/>
  </mergeCells>
  <pageMargins left="0.23622047244094491" right="3.937007874015748E-2" top="0.55118110236220474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ФНС России</dc:creator>
  <cp:lastModifiedBy>Черкашина Анастасия Петровна</cp:lastModifiedBy>
  <cp:lastPrinted>2022-01-20T15:04:44Z</cp:lastPrinted>
  <dcterms:created xsi:type="dcterms:W3CDTF">2016-04-06T11:50:32Z</dcterms:created>
  <dcterms:modified xsi:type="dcterms:W3CDTF">2026-07-20T09:45:06Z</dcterms:modified>
</cp:coreProperties>
</file>