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1720" windowHeight="13620"/>
  </bookViews>
  <sheets>
    <sheet name="Расчёт НМЦК" sheetId="4" r:id="rId1"/>
  </sheets>
  <definedNames>
    <definedName name="_xlnm._FilterDatabase" localSheetId="0" hidden="1">'Расчёт НМЦК'!$A$3:$N$14</definedName>
    <definedName name="_xlnm.Print_Area" localSheetId="0">'Расчёт НМЦК'!$A$1:$N$15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3" i="4" l="1"/>
  <c r="K13" i="4" l="1"/>
  <c r="L13" i="4" s="1"/>
  <c r="I13" i="4"/>
  <c r="J13" i="4" s="1"/>
  <c r="M13" i="4" l="1"/>
  <c r="N13" i="4" l="1"/>
  <c r="N14" i="4" s="1"/>
</calcChain>
</file>

<file path=xl/sharedStrings.xml><?xml version="1.0" encoding="utf-8"?>
<sst xmlns="http://schemas.openxmlformats.org/spreadsheetml/2006/main" count="23" uniqueCount="23">
  <si>
    <t>Цена за единицу изм. с округлением (вниз) до сотых долей после запятой (руб.)</t>
  </si>
  <si>
    <t>Цена за единицу изм. (руб.)</t>
  </si>
  <si>
    <t>Среднее квадратичное отклонение</t>
  </si>
  <si>
    <t xml:space="preserve">Средняя арифметическая цена за единицу     &lt;ц&gt; </t>
  </si>
  <si>
    <t>НМЦК, определенная методом сопоставимых рыночных цен (анализа рынка)*</t>
  </si>
  <si>
    <t>Однородность совокупности значений выявленных цен, используемых в расчете НМЦК**</t>
  </si>
  <si>
    <t>Источник информации о цене (руб./ед.изм.)</t>
  </si>
  <si>
    <t>Кол-во</t>
  </si>
  <si>
    <t>Ед. изм</t>
  </si>
  <si>
    <t>Наименование предмета контракта</t>
  </si>
  <si>
    <t>№</t>
  </si>
  <si>
    <t>Обоснование начальной (максимальной) цены контракта</t>
  </si>
  <si>
    <t>НМЦК с учетом округления цены за единицу (руб.)</t>
  </si>
  <si>
    <t>В результате проведенного расчета НМЦК, цена контракта составила, руб.:</t>
  </si>
  <si>
    <r>
      <t xml:space="preserve">коэффициент вариации цен V (%)           </t>
    </r>
    <r>
      <rPr>
        <i/>
        <sz val="13"/>
        <rFont val="Times New Roman"/>
        <family val="1"/>
        <charset val="204"/>
      </rPr>
      <t xml:space="preserve">         (не должен превышать 33%)</t>
    </r>
  </si>
  <si>
    <r>
      <rPr>
        <b/>
        <sz val="13"/>
        <rFont val="Times New Roman"/>
        <family val="1"/>
        <charset val="204"/>
      </rPr>
      <t>Расчет НМЦК по формуле</t>
    </r>
    <r>
      <rPr>
        <sz val="13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</si>
  <si>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При расчета начально (максимальной) цены контракта применяется метод сопоставимых рыночных цен в соответствии с частями 2-6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</t>
  </si>
  <si>
    <t xml:space="preserve">Приложение № 3 к извещению о проведении закупки  </t>
  </si>
  <si>
    <t>Усл.ед</t>
  </si>
  <si>
    <t xml:space="preserve">Услуга по организации погрузки, выгрузки и перевозки груза    </t>
  </si>
  <si>
    <t>Исполнитель № 1 (Исх. № 29 от 17.06.2026)</t>
  </si>
  <si>
    <t>Исполнитель № 2 (Исх. № 15 от 17.06.2026)</t>
  </si>
  <si>
    <t>Исполнитель  № 3 (Исх. № 36 от 17.06.2026)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</si>
</sst>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2" borderId="0" xfId="0" applyFont="1" applyFill="1"/>
    <xf numFmtId="0" fontId="2" fillId="2" borderId="1" xfId="0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4" fontId="2" fillId="2" borderId="0" xfId="0" applyNumberFormat="1" applyFont="1" applyFill="1"/>
    <xf numFmtId="0" fontId="2" fillId="2" borderId="1" xfId="0" applyFont="1" applyFill="1" applyBorder="1" applyAlignment="1">
      <alignment horizontal="center"/>
    </xf>
    <xf numFmtId="4" fontId="2" fillId="3" borderId="0" xfId="0" applyNumberFormat="1" applyFont="1" applyFill="1" applyAlignment="1">
      <alignment horizontal="center" vertical="top"/>
    </xf>
    <xf numFmtId="0" fontId="2" fillId="3" borderId="0" xfId="0" applyFont="1" applyFill="1" applyAlignment="1">
      <alignment horizontal="center" vertical="top"/>
    </xf>
    <xf numFmtId="0" fontId="3" fillId="2" borderId="0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2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top" wrapText="1"/>
    </xf>
    <xf numFmtId="0" fontId="2" fillId="2" borderId="4" xfId="0" applyFont="1" applyFill="1" applyBorder="1" applyAlignment="1"/>
    <xf numFmtId="0" fontId="2" fillId="2" borderId="3" xfId="0" applyFont="1" applyFill="1" applyBorder="1" applyAlignment="1"/>
    <xf numFmtId="2" fontId="3" fillId="2" borderId="1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287DE4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11</xdr:row>
      <xdr:rowOff>952500</xdr:rowOff>
    </xdr:from>
    <xdr:to>
      <xdr:col>8</xdr:col>
      <xdr:colOff>0</xdr:colOff>
      <xdr:row>11</xdr:row>
      <xdr:rowOff>1304925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571500"/>
          <a:ext cx="590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11</xdr:row>
      <xdr:rowOff>1238250</xdr:rowOff>
    </xdr:from>
    <xdr:to>
      <xdr:col>8</xdr:col>
      <xdr:colOff>457200</xdr:colOff>
      <xdr:row>11</xdr:row>
      <xdr:rowOff>1466850</xdr:rowOff>
    </xdr:to>
    <xdr:pic>
      <xdr:nvPicPr>
        <xdr:cNvPr id="3" name="Picture 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5715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11</xdr:row>
      <xdr:rowOff>952500</xdr:rowOff>
    </xdr:from>
    <xdr:to>
      <xdr:col>8</xdr:col>
      <xdr:colOff>0</xdr:colOff>
      <xdr:row>11</xdr:row>
      <xdr:rowOff>1304925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571500"/>
          <a:ext cx="590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11</xdr:row>
      <xdr:rowOff>1238250</xdr:rowOff>
    </xdr:from>
    <xdr:to>
      <xdr:col>8</xdr:col>
      <xdr:colOff>457200</xdr:colOff>
      <xdr:row>11</xdr:row>
      <xdr:rowOff>1466850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5715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52668</xdr:colOff>
      <xdr:row>11</xdr:row>
      <xdr:rowOff>1299882</xdr:rowOff>
    </xdr:from>
    <xdr:to>
      <xdr:col>10</xdr:col>
      <xdr:colOff>33618</xdr:colOff>
      <xdr:row>11</xdr:row>
      <xdr:rowOff>1652307</xdr:rowOff>
    </xdr:to>
    <xdr:pic>
      <xdr:nvPicPr>
        <xdr:cNvPr id="6" name="Picture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8844" y="2218764"/>
          <a:ext cx="1191186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11</xdr:row>
      <xdr:rowOff>923925</xdr:rowOff>
    </xdr:from>
    <xdr:to>
      <xdr:col>8</xdr:col>
      <xdr:colOff>1019175</xdr:colOff>
      <xdr:row>11</xdr:row>
      <xdr:rowOff>1362075</xdr:rowOff>
    </xdr:to>
    <xdr:pic>
      <xdr:nvPicPr>
        <xdr:cNvPr id="7" name="Picture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71500"/>
          <a:ext cx="590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859491</xdr:colOff>
      <xdr:row>11</xdr:row>
      <xdr:rowOff>1622612</xdr:rowOff>
    </xdr:from>
    <xdr:to>
      <xdr:col>10</xdr:col>
      <xdr:colOff>2345391</xdr:colOff>
      <xdr:row>11</xdr:row>
      <xdr:rowOff>1984562</xdr:rowOff>
    </xdr:to>
    <xdr:pic>
      <xdr:nvPicPr>
        <xdr:cNvPr id="8" name="Picture 5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373" y="2261347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304800</xdr:colOff>
      <xdr:row>11</xdr:row>
      <xdr:rowOff>1238250</xdr:rowOff>
    </xdr:from>
    <xdr:to>
      <xdr:col>10</xdr:col>
      <xdr:colOff>457200</xdr:colOff>
      <xdr:row>11</xdr:row>
      <xdr:rowOff>1466850</xdr:rowOff>
    </xdr:to>
    <xdr:pic>
      <xdr:nvPicPr>
        <xdr:cNvPr id="9" name="Picture 6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5715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7"/>
  <sheetViews>
    <sheetView tabSelected="1" view="pageBreakPreview" zoomScale="68" zoomScaleNormal="85" zoomScaleSheetLayoutView="68" workbookViewId="0">
      <selection activeCell="G12" sqref="G12"/>
    </sheetView>
  </sheetViews>
  <sheetFormatPr defaultColWidth="9.140625" defaultRowHeight="16.5" x14ac:dyDescent="0.25"/>
  <cols>
    <col min="1" max="1" width="5.42578125" style="3" customWidth="1"/>
    <col min="2" max="2" width="42.85546875" style="3" customWidth="1"/>
    <col min="3" max="3" width="9.42578125" style="3" bestFit="1" customWidth="1"/>
    <col min="4" max="4" width="10.28515625" style="3" bestFit="1" customWidth="1"/>
    <col min="5" max="5" width="18.42578125" style="3" customWidth="1"/>
    <col min="6" max="6" width="18.7109375" style="3" customWidth="1"/>
    <col min="7" max="7" width="19" style="3" customWidth="1"/>
    <col min="8" max="8" width="21.5703125" style="3" customWidth="1"/>
    <col min="9" max="9" width="15.42578125" style="3" customWidth="1"/>
    <col min="10" max="10" width="18.140625" style="3" customWidth="1"/>
    <col min="11" max="11" width="42.28515625" style="3" customWidth="1"/>
    <col min="12" max="12" width="14.7109375" style="3" customWidth="1"/>
    <col min="13" max="14" width="22.85546875" style="3" customWidth="1"/>
    <col min="15" max="15" width="18" style="1" customWidth="1"/>
    <col min="16" max="16384" width="9.140625" style="1"/>
  </cols>
  <sheetData>
    <row r="1" spans="1:27" x14ac:dyDescent="0.25">
      <c r="F1" s="19" t="s">
        <v>17</v>
      </c>
      <c r="G1" s="19"/>
      <c r="H1" s="19"/>
      <c r="I1" s="19"/>
      <c r="J1" s="19"/>
      <c r="K1" s="19"/>
      <c r="L1" s="19"/>
      <c r="M1" s="19"/>
      <c r="N1" s="19"/>
    </row>
    <row r="2" spans="1:27" x14ac:dyDescent="0.25">
      <c r="F2" s="19"/>
      <c r="G2" s="19"/>
      <c r="H2" s="19"/>
      <c r="I2" s="19"/>
      <c r="J2" s="19"/>
      <c r="K2" s="19"/>
      <c r="L2" s="19"/>
      <c r="M2" s="19"/>
      <c r="N2" s="19"/>
    </row>
    <row r="3" spans="1:27" x14ac:dyDescent="0.25">
      <c r="H3" s="19"/>
      <c r="I3" s="19"/>
      <c r="J3" s="19"/>
      <c r="K3" s="19"/>
      <c r="L3" s="19"/>
      <c r="M3" s="19"/>
      <c r="N3" s="19"/>
    </row>
    <row r="4" spans="1:27" ht="16.5" customHeight="1" x14ac:dyDescent="0.25">
      <c r="A4" s="20" t="s">
        <v>11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6.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6.5" customHeight="1" x14ac:dyDescent="0.25">
      <c r="A6" s="31" t="s">
        <v>16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6.5" customHeight="1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6.5" customHeight="1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6.5" customHeight="1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6.5" customHeight="1" x14ac:dyDescent="0.25">
      <c r="A11" s="30" t="s">
        <v>10</v>
      </c>
      <c r="B11" s="22" t="s">
        <v>9</v>
      </c>
      <c r="C11" s="22" t="s">
        <v>8</v>
      </c>
      <c r="D11" s="22" t="s">
        <v>7</v>
      </c>
      <c r="E11" s="22" t="s">
        <v>6</v>
      </c>
      <c r="F11" s="22"/>
      <c r="G11" s="22"/>
      <c r="H11" s="29" t="s">
        <v>5</v>
      </c>
      <c r="I11" s="29"/>
      <c r="J11" s="29"/>
      <c r="K11" s="26" t="s">
        <v>4</v>
      </c>
      <c r="L11" s="27"/>
      <c r="M11" s="27"/>
      <c r="N11" s="28"/>
    </row>
    <row r="12" spans="1:27" ht="168.75" customHeight="1" x14ac:dyDescent="0.25">
      <c r="A12" s="30"/>
      <c r="B12" s="22"/>
      <c r="C12" s="22"/>
      <c r="D12" s="22"/>
      <c r="E12" s="9" t="s">
        <v>20</v>
      </c>
      <c r="F12" s="9" t="s">
        <v>21</v>
      </c>
      <c r="G12" s="9" t="s">
        <v>22</v>
      </c>
      <c r="H12" s="9" t="s">
        <v>3</v>
      </c>
      <c r="I12" s="9" t="s">
        <v>2</v>
      </c>
      <c r="J12" s="9" t="s">
        <v>14</v>
      </c>
      <c r="K12" s="4" t="s">
        <v>15</v>
      </c>
      <c r="L12" s="9" t="s">
        <v>1</v>
      </c>
      <c r="M12" s="9" t="s">
        <v>0</v>
      </c>
      <c r="N12" s="9" t="s">
        <v>12</v>
      </c>
    </row>
    <row r="13" spans="1:27" s="14" customFormat="1" ht="66" customHeight="1" x14ac:dyDescent="0.25">
      <c r="A13" s="7">
        <v>1</v>
      </c>
      <c r="B13" s="18" t="s">
        <v>19</v>
      </c>
      <c r="C13" s="7" t="s">
        <v>18</v>
      </c>
      <c r="D13" s="12">
        <v>1</v>
      </c>
      <c r="E13" s="16">
        <v>259000</v>
      </c>
      <c r="F13" s="17">
        <v>257260</v>
      </c>
      <c r="G13" s="17">
        <v>251600</v>
      </c>
      <c r="H13" s="5">
        <f>AVERAGE(E13:G13)</f>
        <v>255953.33333333334</v>
      </c>
      <c r="I13" s="6">
        <f>SQRT(((SUM((POWER(E13-H13,2)),(POWER(F13-H13,2)),(POWER(G13-H13,2)))/(COLUMNS(E13:G13)-1))))</f>
        <v>3869.177345810519</v>
      </c>
      <c r="J13" s="6">
        <f t="shared" ref="J13" si="0">I13/H13*100</f>
        <v>1.5116729660916777</v>
      </c>
      <c r="K13" s="5">
        <f>((D13/3)*(SUM(E13:G13)))</f>
        <v>255953.33333333331</v>
      </c>
      <c r="L13" s="5">
        <f>K13/D13</f>
        <v>255953.33333333331</v>
      </c>
      <c r="M13" s="5">
        <f t="shared" ref="M13" si="1">ROUND(L13,2)</f>
        <v>255953.33</v>
      </c>
      <c r="N13" s="5">
        <f>M13*D13</f>
        <v>255953.33</v>
      </c>
      <c r="O13" s="13"/>
    </row>
    <row r="14" spans="1:27" s="3" customFormat="1" x14ac:dyDescent="0.25">
      <c r="A14" s="23" t="s">
        <v>13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5"/>
      <c r="N14" s="8">
        <f>SUM(N13:N13)</f>
        <v>255953.33</v>
      </c>
      <c r="O14" s="11"/>
    </row>
    <row r="16" spans="1:27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</row>
    <row r="17" spans="1:14" ht="3.75" customHeight="1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</row>
  </sheetData>
  <mergeCells count="14">
    <mergeCell ref="F1:N1"/>
    <mergeCell ref="F2:N2"/>
    <mergeCell ref="A4:N4"/>
    <mergeCell ref="A16:N17"/>
    <mergeCell ref="D11:D12"/>
    <mergeCell ref="A14:M14"/>
    <mergeCell ref="H3:N3"/>
    <mergeCell ref="K11:N11"/>
    <mergeCell ref="E11:G11"/>
    <mergeCell ref="H11:J11"/>
    <mergeCell ref="A11:A12"/>
    <mergeCell ref="B11:B12"/>
    <mergeCell ref="C11:C12"/>
    <mergeCell ref="A6:N9"/>
  </mergeCells>
  <pageMargins left="0.70866141732283472" right="0.70866141732283472" top="0.74803149606299213" bottom="0.74803149606299213" header="0.31496062992125984" footer="0.31496062992125984"/>
  <pageSetup paperSize="8" scale="68" orientation="landscape" r:id="rId1"/>
  <ignoredErrors>
    <ignoredError sqref="H13:I1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Расчёт НМЦК</vt:lpstr>
      <vt:lpstr>'Расчёт НМЦК'!Область_печати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</dc:creator>
  <cp:lastModifiedBy>Каплуненко Олеся Андреевна</cp:lastModifiedBy>
  <cp:lastPrinted>2026-04-23T04:02:28Z</cp:lastPrinted>
  <dcterms:created xsi:type="dcterms:W3CDTF">2017-04-24T23:08:05Z</dcterms:created>
  <dcterms:modified xsi:type="dcterms:W3CDTF">2026-06-17T02:31:49Z</dcterms:modified>
</cp:coreProperties>
</file>