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(базовый)'!$A$1:$P$86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<sst xmlns="http://schemas.openxmlformats.org/spreadsheetml/2006/main" count="213" uniqueCount="89">
  <si>
    <t>РАСЧЕТ СТАРТОВОЙ (МАКСИМАЛЬНОЙ) ЦЕНЫ КОНТРАКТА НА ЕАТ "БЕРЕЗКА"</t>
  </si>
  <si>
    <r>
      <t xml:space="preserve">Предмет контракта: </t>
    </r>
    <r>
      <rPr>
        <u/>
        <sz val="14"/>
        <color theme="1"/>
        <rFont val="Times New Roman"/>
        <charset val="204"/>
      </rPr>
      <t>Поставка продуктов питания для организации 3 смены пришкольной оздоровительной площадки с 17.07.2026 по 06.08.2026 года</t>
    </r>
  </si>
  <si>
    <t>Заказчик: МБОУ СОШ с. Тополево им. Героя Советского Союза полковника милиции Грищенко П.Я.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</si>
  <si>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</si>
  <si>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</si>
  <si>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</si>
  <si>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</si>
  <si>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</si>
  <si>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</si>
  <si>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56 от 04.06.2026, руб.</t>
  </si>
  <si>
    <t>Цена единицы товара, указанная в источнике № 2.
Реквизиты источника: № 21 от 02.06.2026, руб.</t>
  </si>
  <si>
    <t>Цена единицы товара, указанная в источнике № 3.
Реквизиты источника: № 32 от 03.06.2026,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</si>
  <si>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</si>
  <si>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</si>
  <si>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</si>
  <si>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</si>
  <si>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Апельсины</t>
  </si>
  <si>
    <t>В соответствии с ТЧ</t>
  </si>
  <si>
    <t>кг</t>
  </si>
  <si>
    <t>Бананы</t>
  </si>
  <si>
    <t>Бифштекс рубленый п/ф</t>
  </si>
  <si>
    <t>Варенье 1/550</t>
  </si>
  <si>
    <t>Вафли весовые</t>
  </si>
  <si>
    <t>Голубцы п/ф</t>
  </si>
  <si>
    <t>Говядина тушеная 1/325</t>
  </si>
  <si>
    <t>Горох сушеный</t>
  </si>
  <si>
    <t>Груши</t>
  </si>
  <si>
    <t>Зеленый горошек конс.1/400</t>
  </si>
  <si>
    <t>Изюм</t>
  </si>
  <si>
    <t>Йогурт фруктовый 2,5% 1/200</t>
  </si>
  <si>
    <t>Какао - порошок</t>
  </si>
  <si>
    <t>Какао порошок с витаминами</t>
  </si>
  <si>
    <t>Кондитерское изделие (кекс с изюмом) 1/35</t>
  </si>
  <si>
    <t>шт</t>
  </si>
  <si>
    <t>Кисель концентрат 1/200</t>
  </si>
  <si>
    <t>Кисель с витаминами 1/500</t>
  </si>
  <si>
    <t>Консервы рыбные (сардины) 1/250</t>
  </si>
  <si>
    <t>Котлеты мясные п/ф</t>
  </si>
  <si>
    <t>Котлеты куриные п/ф</t>
  </si>
  <si>
    <t>Кофейный напиток (цикорий)</t>
  </si>
  <si>
    <t>Крахмал 1/100</t>
  </si>
  <si>
    <t>Крупа пшено</t>
  </si>
  <si>
    <t>Крупа манная</t>
  </si>
  <si>
    <t>Крупа гречневая</t>
  </si>
  <si>
    <t>Крупа кукурузная</t>
  </si>
  <si>
    <t>Крупа перловая</t>
  </si>
  <si>
    <t>Крупа рисовая</t>
  </si>
  <si>
    <t>Кукуруза консервированная 1/340</t>
  </si>
  <si>
    <t>Курага</t>
  </si>
  <si>
    <t>Лавровый лист</t>
  </si>
  <si>
    <t>Лимонная кислота</t>
  </si>
  <si>
    <t>Масло подсолнечное рафинированное 1 л</t>
  </si>
  <si>
    <t>л</t>
  </si>
  <si>
    <t>Масло сливочное 72,5% 1/200</t>
  </si>
  <si>
    <t>Масло сливочное 82,5% 1/200</t>
  </si>
  <si>
    <t>Мед</t>
  </si>
  <si>
    <t>Молоко 3,2%</t>
  </si>
  <si>
    <t>Молоко сгущенное 1/380</t>
  </si>
  <si>
    <t>Мука</t>
  </si>
  <si>
    <t>Оладьи печеночные</t>
  </si>
  <si>
    <t>Повидло в ассортименте</t>
  </si>
  <si>
    <t>Печенье сахарное</t>
  </si>
  <si>
    <t>Салат из морской капусты 1/220</t>
  </si>
  <si>
    <t>Сахар песок</t>
  </si>
  <si>
    <t>Смесь сушеных фруктов</t>
  </si>
  <si>
    <t>Сметана 15% 1/200</t>
  </si>
  <si>
    <t>Сок фруктовый 1/200</t>
  </si>
  <si>
    <t>Соль йодированная</t>
  </si>
  <si>
    <t>Сырники творожные 1/480</t>
  </si>
  <si>
    <t>Сыр п/твердый 45-50 %</t>
  </si>
  <si>
    <t>Творожок фруктовый 9% 1/100</t>
  </si>
  <si>
    <t>Томатная паста</t>
  </si>
  <si>
    <t>Фрикадельки мясные</t>
  </si>
  <si>
    <t>Хлопья овсяные</t>
  </si>
  <si>
    <t>Чай черный</t>
  </si>
  <si>
    <t>Чернослив</t>
  </si>
  <si>
    <t>Шницель мясной</t>
  </si>
  <si>
    <t xml:space="preserve">Шницель печеночный </t>
  </si>
  <si>
    <t>Кабачки</t>
  </si>
  <si>
    <t>Лимоны</t>
  </si>
  <si>
    <t>Огурцы свежие</t>
  </si>
  <si>
    <t>Томаты (помидоры)</t>
  </si>
  <si>
    <t>Яблоки свежие</t>
  </si>
  <si>
    <t>Зелень сушеная (укроп,петрушка)</t>
  </si>
  <si>
    <t>ИТОГО:</t>
  </si>
  <si>
    <t xml:space="preserve">Дата подготовки обоснования стартовой (максимальной) цены: 02.07.2026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</si>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</sst>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6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1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8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180" fontId="11" fillId="2" borderId="1" xfId="0" applyNumberFormat="1" applyFont="1" applyFill="1" applyBorder="1" applyAlignment="1">
      <alignment horizontal="center" vertical="center" wrapText="1" shrinkToFit="1"/>
    </xf>
    <xf numFmtId="181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0" fontId="11" fillId="2" borderId="1" xfId="3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 shrinkToFit="1"/>
    </xf>
    <xf numFmtId="180" fontId="9" fillId="2" borderId="1" xfId="0" applyNumberFormat="1" applyFont="1" applyFill="1" applyBorder="1" applyAlignment="1">
      <alignment horizontal="center" vertical="center" wrapText="1" shrinkToFit="1"/>
    </xf>
    <xf numFmtId="180" fontId="11" fillId="2" borderId="1" xfId="1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left" vertical="center" wrapText="1" shrinkToFit="1"/>
    </xf>
    <xf numFmtId="0" fontId="11" fillId="5" borderId="1" xfId="0" applyFont="1" applyFill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vertical="center" wrapText="1"/>
    </xf>
    <xf numFmtId="180" fontId="9" fillId="5" borderId="1" xfId="0" applyNumberFormat="1" applyFont="1" applyFill="1" applyBorder="1" applyAlignment="1">
      <alignment horizontal="center" vertical="center" wrapText="1" shrinkToFit="1"/>
    </xf>
    <xf numFmtId="181" fontId="11" fillId="5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right" vertical="center" wrapText="1" shrinkToFit="1"/>
    </xf>
    <xf numFmtId="0" fontId="13" fillId="6" borderId="3" xfId="0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horizontal="right" vertical="center" wrapText="1" shrinkToFit="1"/>
    </xf>
    <xf numFmtId="181" fontId="14" fillId="0" borderId="1" xfId="0" applyNumberFormat="1" applyFont="1" applyBorder="1" applyAlignment="1">
      <alignment horizontal="center" vertical="center"/>
    </xf>
    <xf numFmtId="0" fontId="7" fillId="0" borderId="0" xfId="0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4"/>
  <sheetViews>
    <sheetView tabSelected="1" zoomScale="70" zoomScaleNormal="70" workbookViewId="0">
      <selection activeCell="E71" sqref="E60:E71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1.5740740740741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1" customFormat="1" ht="15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20">
        <v>18</v>
      </c>
      <c r="F8" s="21">
        <v>270</v>
      </c>
      <c r="G8" s="21">
        <v>276</v>
      </c>
      <c r="H8" s="21">
        <v>273</v>
      </c>
      <c r="I8" s="22">
        <f t="shared" ref="I8:I27" si="0">ROUNDDOWN(AVERAGE(F8:H8),2)</f>
        <v>273</v>
      </c>
      <c r="J8" s="23">
        <f t="shared" ref="J8:J27" si="1">STDEV(F8:H8)</f>
        <v>3</v>
      </c>
      <c r="K8" s="24">
        <f t="shared" ref="K8:K27" si="2">J8/I8</f>
        <v>0.011</v>
      </c>
      <c r="L8" s="22">
        <f t="shared" ref="L8:L27" si="3">I8*E8</f>
        <v>4914</v>
      </c>
      <c r="M8" s="25"/>
      <c r="N8" s="16"/>
      <c r="O8" s="16"/>
      <c r="P8" s="16"/>
    </row>
    <row r="9" s="1" customFormat="1" ht="16" customHeight="1" spans="1:16">
      <c r="A9" s="17">
        <v>2</v>
      </c>
      <c r="B9" s="18" t="s">
        <v>19</v>
      </c>
      <c r="C9" s="19" t="s">
        <v>17</v>
      </c>
      <c r="D9" s="19" t="s">
        <v>18</v>
      </c>
      <c r="E9" s="20">
        <v>68</v>
      </c>
      <c r="F9" s="21">
        <v>270</v>
      </c>
      <c r="G9" s="21">
        <v>276</v>
      </c>
      <c r="H9" s="21">
        <v>273</v>
      </c>
      <c r="I9" s="22">
        <f t="shared" si="0"/>
        <v>273</v>
      </c>
      <c r="J9" s="23">
        <f t="shared" si="1"/>
        <v>3</v>
      </c>
      <c r="K9" s="24">
        <f t="shared" si="2"/>
        <v>0.011</v>
      </c>
      <c r="L9" s="22">
        <f t="shared" si="3"/>
        <v>18564</v>
      </c>
      <c r="M9" s="25"/>
      <c r="N9" s="16"/>
      <c r="O9" s="16"/>
      <c r="P9" s="16"/>
    </row>
    <row r="10" s="1" customFormat="1" ht="15" customHeight="1" spans="1:16">
      <c r="A10" s="17">
        <v>3</v>
      </c>
      <c r="B10" s="18" t="s">
        <v>20</v>
      </c>
      <c r="C10" s="19" t="s">
        <v>17</v>
      </c>
      <c r="D10" s="17" t="s">
        <v>18</v>
      </c>
      <c r="E10" s="26">
        <v>15</v>
      </c>
      <c r="F10" s="27">
        <v>495</v>
      </c>
      <c r="G10" s="27">
        <v>501</v>
      </c>
      <c r="H10" s="27">
        <v>498</v>
      </c>
      <c r="I10" s="22">
        <f t="shared" si="0"/>
        <v>498</v>
      </c>
      <c r="J10" s="23">
        <f t="shared" si="1"/>
        <v>3</v>
      </c>
      <c r="K10" s="24">
        <f t="shared" si="2"/>
        <v>0.006</v>
      </c>
      <c r="L10" s="22">
        <f t="shared" si="3"/>
        <v>7470</v>
      </c>
      <c r="M10" s="25"/>
      <c r="N10" s="16"/>
      <c r="O10" s="16"/>
      <c r="P10" s="16"/>
    </row>
    <row r="11" s="1" customFormat="1" ht="15" customHeight="1" spans="1:16">
      <c r="A11" s="17">
        <v>4</v>
      </c>
      <c r="B11" s="18" t="s">
        <v>21</v>
      </c>
      <c r="C11" s="19" t="s">
        <v>17</v>
      </c>
      <c r="D11" s="17" t="s">
        <v>18</v>
      </c>
      <c r="E11" s="26">
        <v>0.55</v>
      </c>
      <c r="F11" s="27">
        <v>380</v>
      </c>
      <c r="G11" s="27">
        <v>386</v>
      </c>
      <c r="H11" s="27">
        <v>383</v>
      </c>
      <c r="I11" s="22">
        <f t="shared" si="0"/>
        <v>383</v>
      </c>
      <c r="J11" s="23">
        <f t="shared" si="1"/>
        <v>3</v>
      </c>
      <c r="K11" s="24">
        <f t="shared" si="2"/>
        <v>0.0078</v>
      </c>
      <c r="L11" s="22">
        <f t="shared" si="3"/>
        <v>210.65</v>
      </c>
      <c r="M11" s="25"/>
      <c r="N11" s="16"/>
      <c r="O11" s="16"/>
      <c r="P11" s="16"/>
    </row>
    <row r="12" s="1" customFormat="1" ht="14" customHeight="1" spans="1:16">
      <c r="A12" s="17">
        <v>5</v>
      </c>
      <c r="B12" s="18" t="s">
        <v>22</v>
      </c>
      <c r="C12" s="19" t="s">
        <v>17</v>
      </c>
      <c r="D12" s="17" t="s">
        <v>18</v>
      </c>
      <c r="E12" s="26">
        <v>3</v>
      </c>
      <c r="F12" s="27">
        <v>275</v>
      </c>
      <c r="G12" s="27">
        <v>281</v>
      </c>
      <c r="H12" s="27">
        <v>278</v>
      </c>
      <c r="I12" s="22">
        <f t="shared" si="0"/>
        <v>278</v>
      </c>
      <c r="J12" s="23">
        <f t="shared" si="1"/>
        <v>3</v>
      </c>
      <c r="K12" s="24">
        <f t="shared" si="2"/>
        <v>0.0108</v>
      </c>
      <c r="L12" s="22">
        <f t="shared" si="3"/>
        <v>834</v>
      </c>
      <c r="M12" s="25"/>
      <c r="N12" s="16"/>
      <c r="O12" s="16"/>
      <c r="P12" s="16"/>
    </row>
    <row r="13" s="1" customFormat="1" ht="15" customHeight="1" spans="1:16">
      <c r="A13" s="17">
        <v>6</v>
      </c>
      <c r="B13" s="18" t="s">
        <v>23</v>
      </c>
      <c r="C13" s="19" t="s">
        <v>17</v>
      </c>
      <c r="D13" s="17" t="s">
        <v>18</v>
      </c>
      <c r="E13" s="26">
        <v>15</v>
      </c>
      <c r="F13" s="27">
        <v>530</v>
      </c>
      <c r="G13" s="27">
        <v>535</v>
      </c>
      <c r="H13" s="27">
        <v>533</v>
      </c>
      <c r="I13" s="22">
        <f t="shared" si="0"/>
        <v>532.66</v>
      </c>
      <c r="J13" s="23">
        <f t="shared" si="1"/>
        <v>2.52</v>
      </c>
      <c r="K13" s="24">
        <f t="shared" si="2"/>
        <v>0.0047</v>
      </c>
      <c r="L13" s="22">
        <f t="shared" si="3"/>
        <v>7989.9</v>
      </c>
      <c r="M13" s="25"/>
      <c r="N13" s="16"/>
      <c r="O13" s="16"/>
      <c r="P13" s="16"/>
    </row>
    <row r="14" s="1" customFormat="1" ht="16" customHeight="1" spans="1:16">
      <c r="A14" s="17">
        <v>7</v>
      </c>
      <c r="B14" s="18" t="s">
        <v>24</v>
      </c>
      <c r="C14" s="19" t="s">
        <v>17</v>
      </c>
      <c r="D14" s="17" t="s">
        <v>18</v>
      </c>
      <c r="E14" s="26">
        <v>6.78</v>
      </c>
      <c r="F14" s="27">
        <v>720</v>
      </c>
      <c r="G14" s="27">
        <v>725</v>
      </c>
      <c r="H14" s="27">
        <v>723</v>
      </c>
      <c r="I14" s="22">
        <f t="shared" si="0"/>
        <v>722.66</v>
      </c>
      <c r="J14" s="23">
        <f t="shared" si="1"/>
        <v>2.52</v>
      </c>
      <c r="K14" s="24">
        <f t="shared" si="2"/>
        <v>0.0035</v>
      </c>
      <c r="L14" s="22">
        <f t="shared" si="3"/>
        <v>4899.63</v>
      </c>
      <c r="M14" s="25"/>
      <c r="N14" s="16"/>
      <c r="O14" s="16"/>
      <c r="P14" s="16"/>
    </row>
    <row r="15" s="1" customFormat="1" ht="16" customHeight="1" spans="1:16">
      <c r="A15" s="17">
        <v>8</v>
      </c>
      <c r="B15" s="18" t="s">
        <v>25</v>
      </c>
      <c r="C15" s="19" t="s">
        <v>17</v>
      </c>
      <c r="D15" s="17" t="s">
        <v>18</v>
      </c>
      <c r="E15" s="26">
        <v>5</v>
      </c>
      <c r="F15" s="27">
        <v>88</v>
      </c>
      <c r="G15" s="27">
        <v>94</v>
      </c>
      <c r="H15" s="27">
        <v>91</v>
      </c>
      <c r="I15" s="22">
        <f t="shared" si="0"/>
        <v>91</v>
      </c>
      <c r="J15" s="23">
        <f t="shared" si="1"/>
        <v>3</v>
      </c>
      <c r="K15" s="24">
        <f t="shared" si="2"/>
        <v>0.033</v>
      </c>
      <c r="L15" s="22">
        <f t="shared" si="3"/>
        <v>455</v>
      </c>
      <c r="M15" s="25"/>
      <c r="N15" s="16"/>
      <c r="O15" s="16"/>
      <c r="P15" s="16"/>
    </row>
    <row r="16" s="1" customFormat="1" ht="17" customHeight="1" spans="1:16">
      <c r="A16" s="17">
        <v>9</v>
      </c>
      <c r="B16" s="18" t="s">
        <v>26</v>
      </c>
      <c r="C16" s="19" t="s">
        <v>17</v>
      </c>
      <c r="D16" s="17" t="s">
        <v>18</v>
      </c>
      <c r="E16" s="26">
        <v>7</v>
      </c>
      <c r="F16" s="27">
        <v>276</v>
      </c>
      <c r="G16" s="27">
        <v>282</v>
      </c>
      <c r="H16" s="27">
        <v>279</v>
      </c>
      <c r="I16" s="22">
        <f t="shared" si="0"/>
        <v>279</v>
      </c>
      <c r="J16" s="23">
        <f t="shared" si="1"/>
        <v>3</v>
      </c>
      <c r="K16" s="24">
        <f t="shared" si="2"/>
        <v>0.0108</v>
      </c>
      <c r="L16" s="22">
        <f t="shared" si="3"/>
        <v>1953</v>
      </c>
      <c r="M16" s="25"/>
      <c r="N16" s="16"/>
      <c r="O16" s="16"/>
      <c r="P16" s="16"/>
    </row>
    <row r="17" s="1" customFormat="1" ht="17" customHeight="1" spans="1:16">
      <c r="A17" s="17">
        <v>10</v>
      </c>
      <c r="B17" s="18" t="s">
        <v>27</v>
      </c>
      <c r="C17" s="19" t="s">
        <v>17</v>
      </c>
      <c r="D17" s="17" t="s">
        <v>18</v>
      </c>
      <c r="E17" s="26">
        <v>13.2</v>
      </c>
      <c r="F17" s="27">
        <v>245</v>
      </c>
      <c r="G17" s="27">
        <v>250</v>
      </c>
      <c r="H17" s="27">
        <v>248</v>
      </c>
      <c r="I17" s="22">
        <f t="shared" si="0"/>
        <v>247.66</v>
      </c>
      <c r="J17" s="23">
        <f t="shared" si="1"/>
        <v>2.52</v>
      </c>
      <c r="K17" s="24">
        <f t="shared" si="2"/>
        <v>0.0102</v>
      </c>
      <c r="L17" s="22">
        <f t="shared" si="3"/>
        <v>3269.11</v>
      </c>
      <c r="M17" s="25"/>
      <c r="N17" s="16"/>
      <c r="O17" s="16"/>
      <c r="P17" s="16"/>
    </row>
    <row r="18" s="1" customFormat="1" ht="18" customHeight="1" spans="1:16">
      <c r="A18" s="17">
        <v>11</v>
      </c>
      <c r="B18" s="18" t="s">
        <v>28</v>
      </c>
      <c r="C18" s="19" t="s">
        <v>17</v>
      </c>
      <c r="D18" s="17" t="s">
        <v>18</v>
      </c>
      <c r="E18" s="26">
        <v>1</v>
      </c>
      <c r="F18" s="27">
        <v>480</v>
      </c>
      <c r="G18" s="27">
        <v>486</v>
      </c>
      <c r="H18" s="27">
        <v>483</v>
      </c>
      <c r="I18" s="22">
        <f t="shared" si="0"/>
        <v>483</v>
      </c>
      <c r="J18" s="23">
        <f t="shared" si="1"/>
        <v>3</v>
      </c>
      <c r="K18" s="24">
        <f t="shared" si="2"/>
        <v>0.0062</v>
      </c>
      <c r="L18" s="22">
        <f t="shared" si="3"/>
        <v>483</v>
      </c>
      <c r="M18" s="25"/>
      <c r="N18" s="16"/>
      <c r="O18" s="16"/>
      <c r="P18" s="16"/>
    </row>
    <row r="19" s="1" customFormat="1" ht="18" customHeight="1" spans="1:16">
      <c r="A19" s="17">
        <v>12</v>
      </c>
      <c r="B19" s="18" t="s">
        <v>29</v>
      </c>
      <c r="C19" s="19" t="s">
        <v>17</v>
      </c>
      <c r="D19" s="17" t="s">
        <v>18</v>
      </c>
      <c r="E19" s="26">
        <v>48</v>
      </c>
      <c r="F19" s="27">
        <v>380</v>
      </c>
      <c r="G19" s="27">
        <v>385</v>
      </c>
      <c r="H19" s="27">
        <v>383</v>
      </c>
      <c r="I19" s="22">
        <f t="shared" si="0"/>
        <v>382.66</v>
      </c>
      <c r="J19" s="23">
        <f t="shared" si="1"/>
        <v>2.52</v>
      </c>
      <c r="K19" s="24">
        <f t="shared" si="2"/>
        <v>0.0066</v>
      </c>
      <c r="L19" s="22">
        <f t="shared" si="3"/>
        <v>18367.68</v>
      </c>
      <c r="M19" s="25"/>
      <c r="N19" s="16"/>
      <c r="O19" s="16"/>
      <c r="P19" s="16"/>
    </row>
    <row r="20" s="1" customFormat="1" ht="18" customHeight="1" spans="1:16">
      <c r="A20" s="17">
        <v>13</v>
      </c>
      <c r="B20" s="18" t="s">
        <v>30</v>
      </c>
      <c r="C20" s="19" t="s">
        <v>17</v>
      </c>
      <c r="D20" s="17" t="s">
        <v>18</v>
      </c>
      <c r="E20" s="26">
        <v>0.6</v>
      </c>
      <c r="F20" s="27">
        <v>750</v>
      </c>
      <c r="G20" s="27">
        <v>755</v>
      </c>
      <c r="H20" s="27">
        <v>753</v>
      </c>
      <c r="I20" s="22">
        <f t="shared" si="0"/>
        <v>752.66</v>
      </c>
      <c r="J20" s="23">
        <f t="shared" si="1"/>
        <v>2.52</v>
      </c>
      <c r="K20" s="24">
        <f t="shared" si="2"/>
        <v>0.0033</v>
      </c>
      <c r="L20" s="22">
        <f t="shared" si="3"/>
        <v>451.6</v>
      </c>
      <c r="M20" s="25"/>
      <c r="N20" s="16"/>
      <c r="O20" s="16"/>
      <c r="P20" s="16"/>
    </row>
    <row r="21" s="1" customFormat="1" ht="17.4" customHeight="1" spans="1:16">
      <c r="A21" s="17">
        <v>14</v>
      </c>
      <c r="B21" s="18" t="s">
        <v>31</v>
      </c>
      <c r="C21" s="19" t="s">
        <v>17</v>
      </c>
      <c r="D21" s="17" t="s">
        <v>18</v>
      </c>
      <c r="E21" s="26">
        <v>0.2</v>
      </c>
      <c r="F21" s="27">
        <v>800</v>
      </c>
      <c r="G21" s="27">
        <v>805</v>
      </c>
      <c r="H21" s="27">
        <v>803</v>
      </c>
      <c r="I21" s="22">
        <f t="shared" si="0"/>
        <v>802.66</v>
      </c>
      <c r="J21" s="23">
        <f t="shared" si="1"/>
        <v>2.52</v>
      </c>
      <c r="K21" s="24">
        <f t="shared" si="2"/>
        <v>0.0031</v>
      </c>
      <c r="L21" s="22">
        <f t="shared" si="3"/>
        <v>160.53</v>
      </c>
      <c r="M21" s="25"/>
      <c r="N21" s="16"/>
      <c r="O21" s="16"/>
      <c r="P21" s="16"/>
    </row>
    <row r="22" s="1" customFormat="1" ht="18" customHeight="1" spans="1:16">
      <c r="A22" s="17">
        <v>15</v>
      </c>
      <c r="B22" s="18" t="s">
        <v>32</v>
      </c>
      <c r="C22" s="19" t="s">
        <v>17</v>
      </c>
      <c r="D22" s="17" t="s">
        <v>33</v>
      </c>
      <c r="E22" s="26">
        <v>60</v>
      </c>
      <c r="F22" s="27">
        <v>45</v>
      </c>
      <c r="G22" s="27">
        <v>50</v>
      </c>
      <c r="H22" s="27">
        <v>48</v>
      </c>
      <c r="I22" s="22">
        <f t="shared" si="0"/>
        <v>47.66</v>
      </c>
      <c r="J22" s="23">
        <f t="shared" si="1"/>
        <v>2.52</v>
      </c>
      <c r="K22" s="24">
        <f t="shared" si="2"/>
        <v>0.0529</v>
      </c>
      <c r="L22" s="22">
        <f t="shared" si="3"/>
        <v>2859.6</v>
      </c>
      <c r="M22" s="25"/>
      <c r="N22" s="16"/>
      <c r="O22" s="16"/>
      <c r="P22" s="16"/>
    </row>
    <row r="23" s="1" customFormat="1" ht="15" customHeight="1" spans="1:16">
      <c r="A23" s="17">
        <v>16</v>
      </c>
      <c r="B23" s="18" t="s">
        <v>34</v>
      </c>
      <c r="C23" s="19" t="s">
        <v>17</v>
      </c>
      <c r="D23" s="17" t="s">
        <v>18</v>
      </c>
      <c r="E23" s="26">
        <v>1.4</v>
      </c>
      <c r="F23" s="27">
        <v>330</v>
      </c>
      <c r="G23" s="27">
        <v>336</v>
      </c>
      <c r="H23" s="27">
        <v>333</v>
      </c>
      <c r="I23" s="22">
        <f t="shared" si="0"/>
        <v>333</v>
      </c>
      <c r="J23" s="23">
        <f t="shared" si="1"/>
        <v>3</v>
      </c>
      <c r="K23" s="24">
        <f t="shared" si="2"/>
        <v>0.009</v>
      </c>
      <c r="L23" s="22">
        <f t="shared" si="3"/>
        <v>466.2</v>
      </c>
      <c r="M23" s="25"/>
      <c r="N23" s="16"/>
      <c r="O23" s="16"/>
      <c r="P23" s="16"/>
    </row>
    <row r="24" s="1" customFormat="1" ht="15" customHeight="1" spans="1:16">
      <c r="A24" s="17">
        <v>17</v>
      </c>
      <c r="B24" s="18" t="s">
        <v>35</v>
      </c>
      <c r="C24" s="19" t="s">
        <v>17</v>
      </c>
      <c r="D24" s="17" t="s">
        <v>18</v>
      </c>
      <c r="E24" s="26">
        <v>1.5</v>
      </c>
      <c r="F24" s="27">
        <v>390</v>
      </c>
      <c r="G24" s="27">
        <v>395</v>
      </c>
      <c r="H24" s="27">
        <v>393</v>
      </c>
      <c r="I24" s="22">
        <f t="shared" si="0"/>
        <v>392.66</v>
      </c>
      <c r="J24" s="23">
        <f t="shared" si="1"/>
        <v>2.52</v>
      </c>
      <c r="K24" s="24">
        <f t="shared" si="2"/>
        <v>0.0064</v>
      </c>
      <c r="L24" s="22">
        <f t="shared" si="3"/>
        <v>588.99</v>
      </c>
      <c r="M24" s="25"/>
      <c r="N24" s="16"/>
      <c r="O24" s="16"/>
      <c r="P24" s="16"/>
    </row>
    <row r="25" s="1" customFormat="1" ht="17" customHeight="1" spans="1:16">
      <c r="A25" s="17">
        <v>18</v>
      </c>
      <c r="B25" s="18" t="s">
        <v>36</v>
      </c>
      <c r="C25" s="19" t="s">
        <v>17</v>
      </c>
      <c r="D25" s="17" t="s">
        <v>18</v>
      </c>
      <c r="E25" s="26">
        <v>2</v>
      </c>
      <c r="F25" s="27">
        <v>720</v>
      </c>
      <c r="G25" s="27">
        <v>725</v>
      </c>
      <c r="H25" s="27">
        <v>723</v>
      </c>
      <c r="I25" s="22">
        <f t="shared" si="0"/>
        <v>722.66</v>
      </c>
      <c r="J25" s="23">
        <f t="shared" si="1"/>
        <v>2.52</v>
      </c>
      <c r="K25" s="24">
        <f t="shared" si="2"/>
        <v>0.0035</v>
      </c>
      <c r="L25" s="22">
        <f t="shared" si="3"/>
        <v>1445.32</v>
      </c>
      <c r="M25" s="25"/>
      <c r="N25" s="16"/>
      <c r="O25" s="16"/>
      <c r="P25" s="16"/>
    </row>
    <row r="26" s="1" customFormat="1" ht="18" customHeight="1" spans="1:16">
      <c r="A26" s="17">
        <v>19</v>
      </c>
      <c r="B26" s="18" t="s">
        <v>37</v>
      </c>
      <c r="C26" s="19" t="s">
        <v>17</v>
      </c>
      <c r="D26" s="17" t="s">
        <v>18</v>
      </c>
      <c r="E26" s="26">
        <v>14</v>
      </c>
      <c r="F26" s="27">
        <v>550</v>
      </c>
      <c r="G26" s="27">
        <v>556</v>
      </c>
      <c r="H26" s="27">
        <v>553</v>
      </c>
      <c r="I26" s="22">
        <f t="shared" si="0"/>
        <v>553</v>
      </c>
      <c r="J26" s="23">
        <f t="shared" si="1"/>
        <v>3</v>
      </c>
      <c r="K26" s="24">
        <f t="shared" si="2"/>
        <v>0.0054</v>
      </c>
      <c r="L26" s="22">
        <f t="shared" si="3"/>
        <v>7742</v>
      </c>
      <c r="M26" s="25"/>
      <c r="N26" s="16"/>
      <c r="O26" s="16"/>
      <c r="P26" s="16"/>
    </row>
    <row r="27" s="2" customFormat="1" ht="17" customHeight="1" spans="1:16">
      <c r="A27" s="17">
        <v>20</v>
      </c>
      <c r="B27" s="18" t="s">
        <v>38</v>
      </c>
      <c r="C27" s="19" t="s">
        <v>17</v>
      </c>
      <c r="D27" s="19" t="s">
        <v>18</v>
      </c>
      <c r="E27" s="20">
        <v>14</v>
      </c>
      <c r="F27" s="28">
        <v>490</v>
      </c>
      <c r="G27" s="28">
        <v>495</v>
      </c>
      <c r="H27" s="28">
        <v>493</v>
      </c>
      <c r="I27" s="22">
        <f t="shared" si="0"/>
        <v>492.66</v>
      </c>
      <c r="J27" s="23">
        <f t="shared" si="1"/>
        <v>2.52</v>
      </c>
      <c r="K27" s="24">
        <f t="shared" si="2"/>
        <v>0.0051</v>
      </c>
      <c r="L27" s="22">
        <f t="shared" si="3"/>
        <v>6897.24</v>
      </c>
      <c r="M27" s="25"/>
      <c r="N27" s="7"/>
      <c r="O27" s="7"/>
      <c r="P27" s="7"/>
    </row>
    <row r="28" s="2" customFormat="1" ht="18" customHeight="1" spans="1:16">
      <c r="A28" s="17">
        <v>21</v>
      </c>
      <c r="B28" s="18" t="s">
        <v>39</v>
      </c>
      <c r="C28" s="19" t="s">
        <v>17</v>
      </c>
      <c r="D28" s="29" t="s">
        <v>18</v>
      </c>
      <c r="E28" s="30">
        <v>1.5</v>
      </c>
      <c r="F28" s="31">
        <v>690</v>
      </c>
      <c r="G28" s="31">
        <v>695</v>
      </c>
      <c r="H28" s="31">
        <v>693</v>
      </c>
      <c r="I28" s="22">
        <f t="shared" ref="I28:I71" si="4">ROUNDDOWN(AVERAGE(F28:H28),2)</f>
        <v>692.66</v>
      </c>
      <c r="J28" s="23">
        <f t="shared" ref="J28:J71" si="5">STDEV(F28:H28)</f>
        <v>2.52</v>
      </c>
      <c r="K28" s="24">
        <f t="shared" ref="K28:K71" si="6">J28/I28</f>
        <v>0.0036</v>
      </c>
      <c r="L28" s="22">
        <f t="shared" ref="L28:L71" si="7">I28*E28</f>
        <v>1038.99</v>
      </c>
      <c r="M28" s="25"/>
      <c r="N28" s="7"/>
      <c r="O28" s="7"/>
      <c r="P28" s="7"/>
    </row>
    <row r="29" s="2" customFormat="1" ht="16" customHeight="1" spans="1:16">
      <c r="A29" s="17">
        <v>22</v>
      </c>
      <c r="B29" s="18" t="s">
        <v>40</v>
      </c>
      <c r="C29" s="19" t="s">
        <v>17</v>
      </c>
      <c r="D29" s="29" t="s">
        <v>18</v>
      </c>
      <c r="E29" s="30">
        <v>1</v>
      </c>
      <c r="F29" s="31">
        <v>380</v>
      </c>
      <c r="G29" s="31">
        <v>385</v>
      </c>
      <c r="H29" s="31">
        <v>383</v>
      </c>
      <c r="I29" s="22">
        <f t="shared" si="4"/>
        <v>382.66</v>
      </c>
      <c r="J29" s="23">
        <f t="shared" si="5"/>
        <v>2.52</v>
      </c>
      <c r="K29" s="24">
        <f t="shared" si="6"/>
        <v>0.0066</v>
      </c>
      <c r="L29" s="22">
        <f t="shared" si="7"/>
        <v>382.66</v>
      </c>
      <c r="M29" s="25"/>
      <c r="N29" s="7"/>
      <c r="O29" s="7"/>
      <c r="P29" s="7"/>
    </row>
    <row r="30" s="2" customFormat="1" ht="15" customHeight="1" spans="1:16">
      <c r="A30" s="17">
        <v>23</v>
      </c>
      <c r="B30" s="18" t="s">
        <v>41</v>
      </c>
      <c r="C30" s="19" t="s">
        <v>17</v>
      </c>
      <c r="D30" s="29" t="s">
        <v>18</v>
      </c>
      <c r="E30" s="30">
        <v>1</v>
      </c>
      <c r="F30" s="31">
        <v>89</v>
      </c>
      <c r="G30" s="31">
        <v>94</v>
      </c>
      <c r="H30" s="31">
        <v>92</v>
      </c>
      <c r="I30" s="22">
        <f t="shared" si="4"/>
        <v>91.66</v>
      </c>
      <c r="J30" s="23">
        <f t="shared" si="5"/>
        <v>2.52</v>
      </c>
      <c r="K30" s="24">
        <f t="shared" si="6"/>
        <v>0.0275</v>
      </c>
      <c r="L30" s="22">
        <f t="shared" si="7"/>
        <v>91.66</v>
      </c>
      <c r="M30" s="25"/>
      <c r="N30" s="7"/>
      <c r="O30" s="7"/>
      <c r="P30" s="7"/>
    </row>
    <row r="31" s="2" customFormat="1" ht="15" customHeight="1" spans="1:16">
      <c r="A31" s="17">
        <v>24</v>
      </c>
      <c r="B31" s="32" t="s">
        <v>42</v>
      </c>
      <c r="C31" s="19" t="s">
        <v>17</v>
      </c>
      <c r="D31" s="29" t="s">
        <v>18</v>
      </c>
      <c r="E31" s="30">
        <v>2</v>
      </c>
      <c r="F31" s="31">
        <v>86</v>
      </c>
      <c r="G31" s="31">
        <v>91</v>
      </c>
      <c r="H31" s="31">
        <v>89</v>
      </c>
      <c r="I31" s="22">
        <f t="shared" si="4"/>
        <v>88.66</v>
      </c>
      <c r="J31" s="23">
        <f t="shared" si="5"/>
        <v>2.52</v>
      </c>
      <c r="K31" s="24">
        <f t="shared" si="6"/>
        <v>0.0284</v>
      </c>
      <c r="L31" s="22">
        <f t="shared" si="7"/>
        <v>177.32</v>
      </c>
      <c r="M31" s="25"/>
      <c r="N31" s="7"/>
      <c r="O31" s="7"/>
      <c r="P31" s="7"/>
    </row>
    <row r="32" s="2" customFormat="1" ht="14" customHeight="1" spans="1:16">
      <c r="A32" s="17">
        <v>25</v>
      </c>
      <c r="B32" s="32" t="s">
        <v>43</v>
      </c>
      <c r="C32" s="19" t="s">
        <v>17</v>
      </c>
      <c r="D32" s="29" t="s">
        <v>18</v>
      </c>
      <c r="E32" s="30">
        <v>4</v>
      </c>
      <c r="F32" s="31">
        <v>111</v>
      </c>
      <c r="G32" s="31">
        <v>116</v>
      </c>
      <c r="H32" s="31">
        <v>114</v>
      </c>
      <c r="I32" s="22">
        <f t="shared" si="4"/>
        <v>113.66</v>
      </c>
      <c r="J32" s="23">
        <f t="shared" si="5"/>
        <v>2.52</v>
      </c>
      <c r="K32" s="24">
        <f t="shared" si="6"/>
        <v>0.0222</v>
      </c>
      <c r="L32" s="22">
        <f t="shared" si="7"/>
        <v>454.64</v>
      </c>
      <c r="M32" s="25"/>
      <c r="N32" s="7"/>
      <c r="O32" s="7"/>
      <c r="P32" s="7"/>
    </row>
    <row r="33" s="2" customFormat="1" ht="12" customHeight="1" spans="1:16">
      <c r="A33" s="17">
        <v>26</v>
      </c>
      <c r="B33" s="32" t="s">
        <v>44</v>
      </c>
      <c r="C33" s="19" t="s">
        <v>17</v>
      </c>
      <c r="D33" s="29" t="s">
        <v>18</v>
      </c>
      <c r="E33" s="30">
        <v>2</v>
      </c>
      <c r="F33" s="31">
        <v>85</v>
      </c>
      <c r="G33" s="31">
        <v>90</v>
      </c>
      <c r="H33" s="31">
        <v>88</v>
      </c>
      <c r="I33" s="22">
        <f t="shared" si="4"/>
        <v>87.66</v>
      </c>
      <c r="J33" s="23">
        <f t="shared" si="5"/>
        <v>2.52</v>
      </c>
      <c r="K33" s="24">
        <f t="shared" si="6"/>
        <v>0.0287</v>
      </c>
      <c r="L33" s="22">
        <f t="shared" si="7"/>
        <v>175.32</v>
      </c>
      <c r="M33" s="25"/>
      <c r="N33" s="7"/>
      <c r="O33" s="7"/>
      <c r="P33" s="7"/>
    </row>
    <row r="34" s="2" customFormat="1" ht="15" customHeight="1" spans="1:16">
      <c r="A34" s="17">
        <v>27</v>
      </c>
      <c r="B34" s="32" t="s">
        <v>45</v>
      </c>
      <c r="C34" s="19" t="s">
        <v>17</v>
      </c>
      <c r="D34" s="29" t="s">
        <v>18</v>
      </c>
      <c r="E34" s="30">
        <v>3</v>
      </c>
      <c r="F34" s="31">
        <v>79</v>
      </c>
      <c r="G34" s="31">
        <v>85</v>
      </c>
      <c r="H34" s="31">
        <v>82</v>
      </c>
      <c r="I34" s="22">
        <f t="shared" si="4"/>
        <v>82</v>
      </c>
      <c r="J34" s="23">
        <f t="shared" si="5"/>
        <v>3</v>
      </c>
      <c r="K34" s="24">
        <f t="shared" si="6"/>
        <v>0.0366</v>
      </c>
      <c r="L34" s="22">
        <f t="shared" si="7"/>
        <v>246</v>
      </c>
      <c r="M34" s="25"/>
      <c r="N34" s="7"/>
      <c r="O34" s="7"/>
      <c r="P34" s="7"/>
    </row>
    <row r="35" s="2" customFormat="1" ht="14" customHeight="1" spans="1:16">
      <c r="A35" s="17">
        <v>28</v>
      </c>
      <c r="B35" s="32" t="s">
        <v>46</v>
      </c>
      <c r="C35" s="19" t="s">
        <v>17</v>
      </c>
      <c r="D35" s="29" t="s">
        <v>18</v>
      </c>
      <c r="E35" s="30">
        <v>8</v>
      </c>
      <c r="F35" s="31">
        <v>132</v>
      </c>
      <c r="G35" s="31">
        <v>137</v>
      </c>
      <c r="H35" s="31">
        <v>135</v>
      </c>
      <c r="I35" s="22">
        <f t="shared" si="4"/>
        <v>134.66</v>
      </c>
      <c r="J35" s="23">
        <f t="shared" si="5"/>
        <v>2.52</v>
      </c>
      <c r="K35" s="24">
        <f t="shared" si="6"/>
        <v>0.0187</v>
      </c>
      <c r="L35" s="22">
        <f t="shared" si="7"/>
        <v>1077.28</v>
      </c>
      <c r="M35" s="25"/>
      <c r="N35" s="7"/>
      <c r="O35" s="7"/>
      <c r="P35" s="7"/>
    </row>
    <row r="36" s="2" customFormat="1" ht="14" customHeight="1" spans="1:16">
      <c r="A36" s="17">
        <v>29</v>
      </c>
      <c r="B36" s="32" t="s">
        <v>47</v>
      </c>
      <c r="C36" s="19" t="s">
        <v>17</v>
      </c>
      <c r="D36" s="29" t="s">
        <v>18</v>
      </c>
      <c r="E36" s="30">
        <v>1.02</v>
      </c>
      <c r="F36" s="31">
        <v>280</v>
      </c>
      <c r="G36" s="31">
        <v>285</v>
      </c>
      <c r="H36" s="31">
        <v>283</v>
      </c>
      <c r="I36" s="22">
        <f t="shared" si="4"/>
        <v>282.66</v>
      </c>
      <c r="J36" s="23">
        <f t="shared" si="5"/>
        <v>2.52</v>
      </c>
      <c r="K36" s="24">
        <f t="shared" si="6"/>
        <v>0.0089</v>
      </c>
      <c r="L36" s="22">
        <f t="shared" si="7"/>
        <v>288.31</v>
      </c>
      <c r="M36" s="25"/>
      <c r="N36" s="7"/>
      <c r="O36" s="7"/>
      <c r="P36" s="7"/>
    </row>
    <row r="37" s="2" customFormat="1" ht="17" customHeight="1" spans="1:16">
      <c r="A37" s="17">
        <v>30</v>
      </c>
      <c r="B37" s="32" t="s">
        <v>48</v>
      </c>
      <c r="C37" s="19" t="s">
        <v>17</v>
      </c>
      <c r="D37" s="29" t="s">
        <v>18</v>
      </c>
      <c r="E37" s="30">
        <v>1.5</v>
      </c>
      <c r="F37" s="31">
        <v>490</v>
      </c>
      <c r="G37" s="31">
        <v>495</v>
      </c>
      <c r="H37" s="31">
        <v>493</v>
      </c>
      <c r="I37" s="22">
        <f t="shared" si="4"/>
        <v>492.66</v>
      </c>
      <c r="J37" s="23">
        <f t="shared" si="5"/>
        <v>2.52</v>
      </c>
      <c r="K37" s="24">
        <f t="shared" si="6"/>
        <v>0.0051</v>
      </c>
      <c r="L37" s="22">
        <f t="shared" si="7"/>
        <v>738.99</v>
      </c>
      <c r="M37" s="25"/>
      <c r="N37" s="7"/>
      <c r="O37" s="7"/>
      <c r="P37" s="7"/>
    </row>
    <row r="38" s="2" customFormat="1" ht="17" customHeight="1" spans="1:16">
      <c r="A38" s="17">
        <v>31</v>
      </c>
      <c r="B38" s="32" t="s">
        <v>49</v>
      </c>
      <c r="C38" s="19" t="s">
        <v>17</v>
      </c>
      <c r="D38" s="29" t="s">
        <v>18</v>
      </c>
      <c r="E38" s="30">
        <v>0.02</v>
      </c>
      <c r="F38" s="31">
        <v>1700</v>
      </c>
      <c r="G38" s="31">
        <v>1705</v>
      </c>
      <c r="H38" s="31">
        <v>1703</v>
      </c>
      <c r="I38" s="22">
        <f t="shared" si="4"/>
        <v>1702.66</v>
      </c>
      <c r="J38" s="23">
        <f t="shared" si="5"/>
        <v>2.52</v>
      </c>
      <c r="K38" s="24">
        <f t="shared" si="6"/>
        <v>0.0015</v>
      </c>
      <c r="L38" s="22">
        <f t="shared" si="7"/>
        <v>34.05</v>
      </c>
      <c r="M38" s="33"/>
      <c r="N38" s="7"/>
      <c r="O38" s="7"/>
      <c r="P38" s="7"/>
    </row>
    <row r="39" s="2" customFormat="1" ht="15" customHeight="1" spans="1:16">
      <c r="A39" s="17">
        <v>32</v>
      </c>
      <c r="B39" s="32" t="s">
        <v>50</v>
      </c>
      <c r="C39" s="19" t="s">
        <v>17</v>
      </c>
      <c r="D39" s="29" t="s">
        <v>18</v>
      </c>
      <c r="E39" s="30">
        <v>0.1</v>
      </c>
      <c r="F39" s="31">
        <v>330</v>
      </c>
      <c r="G39" s="31">
        <v>335</v>
      </c>
      <c r="H39" s="31">
        <v>333</v>
      </c>
      <c r="I39" s="22">
        <f t="shared" si="4"/>
        <v>332.66</v>
      </c>
      <c r="J39" s="23">
        <f t="shared" si="5"/>
        <v>2.52</v>
      </c>
      <c r="K39" s="24">
        <f t="shared" si="6"/>
        <v>0.0076</v>
      </c>
      <c r="L39" s="22">
        <f t="shared" si="7"/>
        <v>33.27</v>
      </c>
      <c r="M39" s="33"/>
      <c r="N39" s="7"/>
      <c r="O39" s="7"/>
      <c r="P39" s="7"/>
    </row>
    <row r="40" s="2" customFormat="1" ht="17" customHeight="1" spans="1:16">
      <c r="A40" s="17">
        <v>33</v>
      </c>
      <c r="B40" s="32" t="s">
        <v>51</v>
      </c>
      <c r="C40" s="19" t="s">
        <v>17</v>
      </c>
      <c r="D40" s="29" t="s">
        <v>52</v>
      </c>
      <c r="E40" s="30">
        <v>9</v>
      </c>
      <c r="F40" s="31">
        <v>190</v>
      </c>
      <c r="G40" s="31">
        <v>195</v>
      </c>
      <c r="H40" s="31">
        <v>193</v>
      </c>
      <c r="I40" s="22">
        <f t="shared" si="4"/>
        <v>192.66</v>
      </c>
      <c r="J40" s="23">
        <f t="shared" si="5"/>
        <v>2.52</v>
      </c>
      <c r="K40" s="24">
        <f t="shared" si="6"/>
        <v>0.0131</v>
      </c>
      <c r="L40" s="22">
        <f t="shared" si="7"/>
        <v>1733.94</v>
      </c>
      <c r="M40" s="33"/>
      <c r="N40" s="7"/>
      <c r="O40" s="7"/>
      <c r="P40" s="7"/>
    </row>
    <row r="41" s="2" customFormat="1" ht="15" customHeight="1" spans="1:16">
      <c r="A41" s="17">
        <v>34</v>
      </c>
      <c r="B41" s="32" t="s">
        <v>53</v>
      </c>
      <c r="C41" s="19" t="s">
        <v>17</v>
      </c>
      <c r="D41" s="29" t="s">
        <v>18</v>
      </c>
      <c r="E41" s="30">
        <v>9</v>
      </c>
      <c r="F41" s="31">
        <v>1600</v>
      </c>
      <c r="G41" s="31">
        <v>1605</v>
      </c>
      <c r="H41" s="31">
        <v>1603</v>
      </c>
      <c r="I41" s="22">
        <f t="shared" si="4"/>
        <v>1602.66</v>
      </c>
      <c r="J41" s="23">
        <f t="shared" si="5"/>
        <v>2.52</v>
      </c>
      <c r="K41" s="24">
        <f t="shared" si="6"/>
        <v>0.0016</v>
      </c>
      <c r="L41" s="22">
        <f t="shared" si="7"/>
        <v>14423.94</v>
      </c>
      <c r="M41" s="33"/>
      <c r="N41" s="7"/>
      <c r="O41" s="7"/>
      <c r="P41" s="7"/>
    </row>
    <row r="42" s="2" customFormat="1" ht="12" customHeight="1" spans="1:16">
      <c r="A42" s="17">
        <v>35</v>
      </c>
      <c r="B42" s="32" t="s">
        <v>54</v>
      </c>
      <c r="C42" s="19" t="s">
        <v>17</v>
      </c>
      <c r="D42" s="29" t="s">
        <v>18</v>
      </c>
      <c r="E42" s="30">
        <v>7</v>
      </c>
      <c r="F42" s="31">
        <v>1700</v>
      </c>
      <c r="G42" s="31">
        <v>1705</v>
      </c>
      <c r="H42" s="31">
        <v>1703</v>
      </c>
      <c r="I42" s="22">
        <f t="shared" si="4"/>
        <v>1702.66</v>
      </c>
      <c r="J42" s="23">
        <f t="shared" si="5"/>
        <v>2.52</v>
      </c>
      <c r="K42" s="24">
        <f t="shared" si="6"/>
        <v>0.0015</v>
      </c>
      <c r="L42" s="22">
        <f t="shared" si="7"/>
        <v>11918.62</v>
      </c>
      <c r="M42" s="33"/>
      <c r="N42" s="7"/>
      <c r="O42" s="7"/>
      <c r="P42" s="7"/>
    </row>
    <row r="43" s="2" customFormat="1" ht="12" customHeight="1" spans="1:16">
      <c r="A43" s="17">
        <v>36</v>
      </c>
      <c r="B43" s="32" t="s">
        <v>55</v>
      </c>
      <c r="C43" s="19" t="s">
        <v>17</v>
      </c>
      <c r="D43" s="29" t="s">
        <v>18</v>
      </c>
      <c r="E43" s="30">
        <v>0.6</v>
      </c>
      <c r="F43" s="31">
        <v>700</v>
      </c>
      <c r="G43" s="31">
        <v>705</v>
      </c>
      <c r="H43" s="31">
        <v>703</v>
      </c>
      <c r="I43" s="22">
        <f t="shared" si="4"/>
        <v>702.66</v>
      </c>
      <c r="J43" s="23">
        <f t="shared" si="5"/>
        <v>2.52</v>
      </c>
      <c r="K43" s="24">
        <f t="shared" si="6"/>
        <v>0.0036</v>
      </c>
      <c r="L43" s="22">
        <f t="shared" si="7"/>
        <v>421.6</v>
      </c>
      <c r="M43" s="33"/>
      <c r="N43" s="7"/>
      <c r="O43" s="7"/>
      <c r="P43" s="7"/>
    </row>
    <row r="44" s="2" customFormat="1" ht="13" customHeight="1" spans="1:16">
      <c r="A44" s="17">
        <v>37</v>
      </c>
      <c r="B44" s="32" t="s">
        <v>56</v>
      </c>
      <c r="C44" s="19" t="s">
        <v>17</v>
      </c>
      <c r="D44" s="29" t="s">
        <v>52</v>
      </c>
      <c r="E44" s="30">
        <v>160</v>
      </c>
      <c r="F44" s="31">
        <v>148</v>
      </c>
      <c r="G44" s="31">
        <v>154</v>
      </c>
      <c r="H44" s="31">
        <v>151</v>
      </c>
      <c r="I44" s="22">
        <f t="shared" si="4"/>
        <v>151</v>
      </c>
      <c r="J44" s="23">
        <f t="shared" si="5"/>
        <v>3</v>
      </c>
      <c r="K44" s="24">
        <f t="shared" si="6"/>
        <v>0.0199</v>
      </c>
      <c r="L44" s="22">
        <f t="shared" si="7"/>
        <v>24160</v>
      </c>
      <c r="M44" s="33"/>
      <c r="N44" s="7"/>
      <c r="O44" s="7"/>
      <c r="P44" s="7"/>
    </row>
    <row r="45" s="2" customFormat="1" ht="14" customHeight="1" spans="1:16">
      <c r="A45" s="17">
        <v>38</v>
      </c>
      <c r="B45" s="32" t="s">
        <v>57</v>
      </c>
      <c r="C45" s="19" t="s">
        <v>17</v>
      </c>
      <c r="D45" s="29" t="s">
        <v>18</v>
      </c>
      <c r="E45" s="30">
        <v>1.14</v>
      </c>
      <c r="F45" s="31">
        <v>440</v>
      </c>
      <c r="G45" s="31">
        <v>445</v>
      </c>
      <c r="H45" s="31">
        <v>443</v>
      </c>
      <c r="I45" s="22">
        <f t="shared" si="4"/>
        <v>442.66</v>
      </c>
      <c r="J45" s="23">
        <f t="shared" si="5"/>
        <v>2.52</v>
      </c>
      <c r="K45" s="24">
        <f t="shared" si="6"/>
        <v>0.0057</v>
      </c>
      <c r="L45" s="22">
        <f t="shared" si="7"/>
        <v>504.63</v>
      </c>
      <c r="M45" s="33"/>
      <c r="N45" s="7"/>
      <c r="O45" s="7"/>
      <c r="P45" s="7"/>
    </row>
    <row r="46" s="2" customFormat="1" ht="13" customHeight="1" spans="1:16">
      <c r="A46" s="17">
        <v>39</v>
      </c>
      <c r="B46" s="32" t="s">
        <v>58</v>
      </c>
      <c r="C46" s="19" t="s">
        <v>17</v>
      </c>
      <c r="D46" s="29" t="s">
        <v>18</v>
      </c>
      <c r="E46" s="30">
        <v>1</v>
      </c>
      <c r="F46" s="31">
        <v>56</v>
      </c>
      <c r="G46" s="31">
        <v>62</v>
      </c>
      <c r="H46" s="31">
        <v>59</v>
      </c>
      <c r="I46" s="22">
        <f t="shared" si="4"/>
        <v>59</v>
      </c>
      <c r="J46" s="23">
        <f t="shared" si="5"/>
        <v>3</v>
      </c>
      <c r="K46" s="24">
        <f t="shared" si="6"/>
        <v>0.0508</v>
      </c>
      <c r="L46" s="22">
        <f t="shared" si="7"/>
        <v>59</v>
      </c>
      <c r="M46" s="33"/>
      <c r="N46" s="7"/>
      <c r="O46" s="7"/>
      <c r="P46" s="7"/>
    </row>
    <row r="47" s="2" customFormat="1" ht="12" customHeight="1" spans="1:16">
      <c r="A47" s="17">
        <v>40</v>
      </c>
      <c r="B47" s="32" t="s">
        <v>59</v>
      </c>
      <c r="C47" s="19" t="s">
        <v>17</v>
      </c>
      <c r="D47" s="29" t="s">
        <v>18</v>
      </c>
      <c r="E47" s="30">
        <v>4.8</v>
      </c>
      <c r="F47" s="31">
        <v>486</v>
      </c>
      <c r="G47" s="31">
        <v>491</v>
      </c>
      <c r="H47" s="31">
        <v>489</v>
      </c>
      <c r="I47" s="22">
        <f t="shared" si="4"/>
        <v>488.66</v>
      </c>
      <c r="J47" s="23">
        <f t="shared" si="5"/>
        <v>2.52</v>
      </c>
      <c r="K47" s="24">
        <f t="shared" si="6"/>
        <v>0.0052</v>
      </c>
      <c r="L47" s="22">
        <f t="shared" si="7"/>
        <v>2345.57</v>
      </c>
      <c r="M47" s="33"/>
      <c r="N47" s="7"/>
      <c r="O47" s="7"/>
      <c r="P47" s="7"/>
    </row>
    <row r="48" s="2" customFormat="1" ht="15" customHeight="1" spans="1:16">
      <c r="A48" s="17">
        <v>41</v>
      </c>
      <c r="B48" s="32" t="s">
        <v>60</v>
      </c>
      <c r="C48" s="19" t="s">
        <v>17</v>
      </c>
      <c r="D48" s="29" t="s">
        <v>18</v>
      </c>
      <c r="E48" s="30">
        <v>1.8</v>
      </c>
      <c r="F48" s="31">
        <v>290</v>
      </c>
      <c r="G48" s="31">
        <v>295</v>
      </c>
      <c r="H48" s="31">
        <v>293</v>
      </c>
      <c r="I48" s="22">
        <f t="shared" si="4"/>
        <v>292.66</v>
      </c>
      <c r="J48" s="23">
        <f t="shared" si="5"/>
        <v>2.52</v>
      </c>
      <c r="K48" s="24">
        <f t="shared" si="6"/>
        <v>0.0086</v>
      </c>
      <c r="L48" s="22">
        <f t="shared" si="7"/>
        <v>526.79</v>
      </c>
      <c r="M48" s="33"/>
      <c r="N48" s="7"/>
      <c r="O48" s="7"/>
      <c r="P48" s="7"/>
    </row>
    <row r="49" s="2" customFormat="1" ht="12" customHeight="1" spans="1:16">
      <c r="A49" s="17">
        <v>42</v>
      </c>
      <c r="B49" s="32" t="s">
        <v>61</v>
      </c>
      <c r="C49" s="19" t="s">
        <v>17</v>
      </c>
      <c r="D49" s="29" t="s">
        <v>18</v>
      </c>
      <c r="E49" s="30">
        <v>4</v>
      </c>
      <c r="F49" s="31">
        <v>275</v>
      </c>
      <c r="G49" s="31">
        <v>280</v>
      </c>
      <c r="H49" s="31">
        <v>278</v>
      </c>
      <c r="I49" s="22">
        <f t="shared" si="4"/>
        <v>277.66</v>
      </c>
      <c r="J49" s="23">
        <f t="shared" si="5"/>
        <v>2.52</v>
      </c>
      <c r="K49" s="24">
        <f t="shared" si="6"/>
        <v>0.0091</v>
      </c>
      <c r="L49" s="22">
        <f t="shared" si="7"/>
        <v>1110.64</v>
      </c>
      <c r="M49" s="33"/>
      <c r="N49" s="7"/>
      <c r="O49" s="7"/>
      <c r="P49" s="7"/>
    </row>
    <row r="50" s="2" customFormat="1" ht="13" customHeight="1" spans="1:16">
      <c r="A50" s="17">
        <v>43</v>
      </c>
      <c r="B50" s="32" t="s">
        <v>62</v>
      </c>
      <c r="C50" s="19" t="s">
        <v>17</v>
      </c>
      <c r="D50" s="29" t="s">
        <v>18</v>
      </c>
      <c r="E50" s="30">
        <v>7.48</v>
      </c>
      <c r="F50" s="31">
        <v>390</v>
      </c>
      <c r="G50" s="31">
        <v>395</v>
      </c>
      <c r="H50" s="31">
        <v>393</v>
      </c>
      <c r="I50" s="22">
        <f t="shared" si="4"/>
        <v>392.66</v>
      </c>
      <c r="J50" s="23">
        <f t="shared" si="5"/>
        <v>2.52</v>
      </c>
      <c r="K50" s="24">
        <f t="shared" si="6"/>
        <v>0.0064</v>
      </c>
      <c r="L50" s="22">
        <f t="shared" si="7"/>
        <v>2937.1</v>
      </c>
      <c r="M50" s="33"/>
      <c r="N50" s="7"/>
      <c r="O50" s="7"/>
      <c r="P50" s="7"/>
    </row>
    <row r="51" s="2" customFormat="1" ht="15" customHeight="1" spans="1:16">
      <c r="A51" s="17">
        <v>44</v>
      </c>
      <c r="B51" s="32" t="s">
        <v>63</v>
      </c>
      <c r="C51" s="19" t="s">
        <v>17</v>
      </c>
      <c r="D51" s="29" t="s">
        <v>18</v>
      </c>
      <c r="E51" s="30">
        <v>13</v>
      </c>
      <c r="F51" s="31">
        <v>111</v>
      </c>
      <c r="G51" s="31">
        <v>116</v>
      </c>
      <c r="H51" s="31">
        <v>114</v>
      </c>
      <c r="I51" s="22">
        <f t="shared" si="4"/>
        <v>113.66</v>
      </c>
      <c r="J51" s="23">
        <f t="shared" si="5"/>
        <v>2.52</v>
      </c>
      <c r="K51" s="24">
        <f t="shared" si="6"/>
        <v>0.0222</v>
      </c>
      <c r="L51" s="22">
        <f t="shared" si="7"/>
        <v>1477.58</v>
      </c>
      <c r="M51" s="33"/>
      <c r="N51" s="7"/>
      <c r="O51" s="7"/>
      <c r="P51" s="7"/>
    </row>
    <row r="52" s="2" customFormat="1" ht="15" customHeight="1" spans="1:16">
      <c r="A52" s="17">
        <v>45</v>
      </c>
      <c r="B52" s="32" t="s">
        <v>64</v>
      </c>
      <c r="C52" s="19" t="s">
        <v>17</v>
      </c>
      <c r="D52" s="29" t="s">
        <v>18</v>
      </c>
      <c r="E52" s="30">
        <v>3</v>
      </c>
      <c r="F52" s="31">
        <v>280</v>
      </c>
      <c r="G52" s="31">
        <v>285</v>
      </c>
      <c r="H52" s="31">
        <v>283</v>
      </c>
      <c r="I52" s="22">
        <f t="shared" si="4"/>
        <v>282.66</v>
      </c>
      <c r="J52" s="23">
        <f t="shared" si="5"/>
        <v>2.52</v>
      </c>
      <c r="K52" s="24">
        <f t="shared" si="6"/>
        <v>0.0089</v>
      </c>
      <c r="L52" s="22">
        <f t="shared" si="7"/>
        <v>847.98</v>
      </c>
      <c r="M52" s="33"/>
      <c r="N52" s="7"/>
      <c r="O52" s="7"/>
      <c r="P52" s="7"/>
    </row>
    <row r="53" s="2" customFormat="1" ht="14" customHeight="1" spans="1:16">
      <c r="A53" s="17">
        <v>46</v>
      </c>
      <c r="B53" s="32" t="s">
        <v>65</v>
      </c>
      <c r="C53" s="19" t="s">
        <v>17</v>
      </c>
      <c r="D53" s="29" t="s">
        <v>18</v>
      </c>
      <c r="E53" s="30">
        <v>3</v>
      </c>
      <c r="F53" s="31">
        <v>480</v>
      </c>
      <c r="G53" s="31">
        <v>485</v>
      </c>
      <c r="H53" s="31">
        <v>483</v>
      </c>
      <c r="I53" s="22">
        <f t="shared" si="4"/>
        <v>482.66</v>
      </c>
      <c r="J53" s="23">
        <f t="shared" si="5"/>
        <v>2.52</v>
      </c>
      <c r="K53" s="24">
        <f t="shared" si="6"/>
        <v>0.0052</v>
      </c>
      <c r="L53" s="22">
        <f t="shared" si="7"/>
        <v>1447.98</v>
      </c>
      <c r="M53" s="33"/>
      <c r="N53" s="7"/>
      <c r="O53" s="7"/>
      <c r="P53" s="7"/>
    </row>
    <row r="54" s="2" customFormat="1" ht="12" customHeight="1" spans="1:16">
      <c r="A54" s="17">
        <v>47</v>
      </c>
      <c r="B54" s="32" t="s">
        <v>66</v>
      </c>
      <c r="C54" s="19" t="s">
        <v>17</v>
      </c>
      <c r="D54" s="29" t="s">
        <v>52</v>
      </c>
      <c r="E54" s="30">
        <v>108</v>
      </c>
      <c r="F54" s="31">
        <v>162</v>
      </c>
      <c r="G54" s="31">
        <v>167</v>
      </c>
      <c r="H54" s="31">
        <v>165</v>
      </c>
      <c r="I54" s="22">
        <f t="shared" si="4"/>
        <v>164.66</v>
      </c>
      <c r="J54" s="23">
        <f t="shared" si="5"/>
        <v>2.52</v>
      </c>
      <c r="K54" s="24">
        <f t="shared" si="6"/>
        <v>0.0153</v>
      </c>
      <c r="L54" s="22">
        <f t="shared" si="7"/>
        <v>17783.28</v>
      </c>
      <c r="M54" s="33"/>
      <c r="N54" s="7"/>
      <c r="O54" s="7"/>
      <c r="P54" s="7"/>
    </row>
    <row r="55" s="2" customFormat="1" ht="12" customHeight="1" spans="1:16">
      <c r="A55" s="17">
        <v>48</v>
      </c>
      <c r="B55" s="32" t="s">
        <v>67</v>
      </c>
      <c r="C55" s="19" t="s">
        <v>17</v>
      </c>
      <c r="D55" s="29" t="s">
        <v>18</v>
      </c>
      <c r="E55" s="30">
        <v>2</v>
      </c>
      <c r="F55" s="31">
        <v>52</v>
      </c>
      <c r="G55" s="31">
        <v>57</v>
      </c>
      <c r="H55" s="31">
        <v>55</v>
      </c>
      <c r="I55" s="22">
        <f t="shared" si="4"/>
        <v>54.66</v>
      </c>
      <c r="J55" s="23">
        <f t="shared" si="5"/>
        <v>2.52</v>
      </c>
      <c r="K55" s="24">
        <f t="shared" si="6"/>
        <v>0.0461</v>
      </c>
      <c r="L55" s="22">
        <f t="shared" si="7"/>
        <v>109.32</v>
      </c>
      <c r="M55" s="33"/>
      <c r="N55" s="7"/>
      <c r="O55" s="7"/>
      <c r="P55" s="7"/>
    </row>
    <row r="56" s="2" customFormat="1" ht="13" customHeight="1" spans="1:16">
      <c r="A56" s="17">
        <v>49</v>
      </c>
      <c r="B56" s="32" t="s">
        <v>68</v>
      </c>
      <c r="C56" s="19" t="s">
        <v>17</v>
      </c>
      <c r="D56" s="29" t="s">
        <v>18</v>
      </c>
      <c r="E56" s="30">
        <v>28</v>
      </c>
      <c r="F56" s="31">
        <v>490</v>
      </c>
      <c r="G56" s="31">
        <v>495</v>
      </c>
      <c r="H56" s="31">
        <v>493</v>
      </c>
      <c r="I56" s="22">
        <f t="shared" si="4"/>
        <v>492.66</v>
      </c>
      <c r="J56" s="23">
        <f t="shared" si="5"/>
        <v>2.52</v>
      </c>
      <c r="K56" s="24">
        <f t="shared" si="6"/>
        <v>0.0051</v>
      </c>
      <c r="L56" s="22">
        <f t="shared" si="7"/>
        <v>13794.48</v>
      </c>
      <c r="M56" s="33"/>
      <c r="N56" s="7"/>
      <c r="O56" s="7"/>
      <c r="P56" s="7"/>
    </row>
    <row r="57" s="2" customFormat="1" ht="14" customHeight="1" spans="1:16">
      <c r="A57" s="17">
        <v>50</v>
      </c>
      <c r="B57" s="32" t="s">
        <v>69</v>
      </c>
      <c r="C57" s="19" t="s">
        <v>17</v>
      </c>
      <c r="D57" s="29" t="s">
        <v>18</v>
      </c>
      <c r="E57" s="30">
        <v>8</v>
      </c>
      <c r="F57" s="31">
        <v>920</v>
      </c>
      <c r="G57" s="31">
        <v>925</v>
      </c>
      <c r="H57" s="31">
        <v>923</v>
      </c>
      <c r="I57" s="22">
        <f t="shared" si="4"/>
        <v>922.66</v>
      </c>
      <c r="J57" s="23">
        <f t="shared" si="5"/>
        <v>2.52</v>
      </c>
      <c r="K57" s="24">
        <f t="shared" si="6"/>
        <v>0.0027</v>
      </c>
      <c r="L57" s="22">
        <f t="shared" si="7"/>
        <v>7381.28</v>
      </c>
      <c r="M57" s="33"/>
      <c r="N57" s="7"/>
      <c r="O57" s="7"/>
      <c r="P57" s="7"/>
    </row>
    <row r="58" s="2" customFormat="1" ht="13" customHeight="1" spans="1:16">
      <c r="A58" s="17">
        <v>51</v>
      </c>
      <c r="B58" s="32" t="s">
        <v>70</v>
      </c>
      <c r="C58" s="19" t="s">
        <v>17</v>
      </c>
      <c r="D58" s="29" t="s">
        <v>18</v>
      </c>
      <c r="E58" s="30">
        <v>6</v>
      </c>
      <c r="F58" s="31">
        <v>820</v>
      </c>
      <c r="G58" s="31">
        <v>826</v>
      </c>
      <c r="H58" s="31">
        <v>823</v>
      </c>
      <c r="I58" s="22">
        <f t="shared" si="4"/>
        <v>823</v>
      </c>
      <c r="J58" s="23">
        <f t="shared" si="5"/>
        <v>3</v>
      </c>
      <c r="K58" s="24">
        <f t="shared" si="6"/>
        <v>0.0036</v>
      </c>
      <c r="L58" s="22">
        <f t="shared" si="7"/>
        <v>4938</v>
      </c>
      <c r="M58" s="33"/>
      <c r="N58" s="7"/>
      <c r="O58" s="7"/>
      <c r="P58" s="7"/>
    </row>
    <row r="59" s="2" customFormat="1" ht="14" customHeight="1" spans="1:16">
      <c r="A59" s="17">
        <v>52</v>
      </c>
      <c r="B59" s="32" t="s">
        <v>71</v>
      </c>
      <c r="C59" s="19" t="s">
        <v>17</v>
      </c>
      <c r="D59" s="29" t="s">
        <v>18</v>
      </c>
      <c r="E59" s="30">
        <v>4</v>
      </c>
      <c r="F59" s="31">
        <v>270</v>
      </c>
      <c r="G59" s="31">
        <v>275</v>
      </c>
      <c r="H59" s="31">
        <v>273</v>
      </c>
      <c r="I59" s="22">
        <f t="shared" si="4"/>
        <v>272.66</v>
      </c>
      <c r="J59" s="23">
        <f t="shared" si="5"/>
        <v>2.52</v>
      </c>
      <c r="K59" s="24">
        <f t="shared" si="6"/>
        <v>0.0092</v>
      </c>
      <c r="L59" s="22">
        <f t="shared" si="7"/>
        <v>1090.64</v>
      </c>
      <c r="M59" s="33"/>
      <c r="N59" s="7"/>
      <c r="O59" s="7"/>
      <c r="P59" s="7"/>
    </row>
    <row r="60" s="2" customFormat="1" ht="14" customHeight="1" spans="1:16">
      <c r="A60" s="17">
        <v>53</v>
      </c>
      <c r="B60" s="32" t="s">
        <v>72</v>
      </c>
      <c r="C60" s="19" t="s">
        <v>17</v>
      </c>
      <c r="D60" s="29" t="s">
        <v>18</v>
      </c>
      <c r="E60" s="30">
        <v>14</v>
      </c>
      <c r="F60" s="31">
        <v>495</v>
      </c>
      <c r="G60" s="31">
        <v>500</v>
      </c>
      <c r="H60" s="31">
        <v>498</v>
      </c>
      <c r="I60" s="22">
        <f t="shared" si="4"/>
        <v>497.66</v>
      </c>
      <c r="J60" s="23">
        <f t="shared" si="5"/>
        <v>2.52</v>
      </c>
      <c r="K60" s="24">
        <f t="shared" si="6"/>
        <v>0.0051</v>
      </c>
      <c r="L60" s="22">
        <f t="shared" si="7"/>
        <v>6967.24</v>
      </c>
      <c r="M60" s="33"/>
      <c r="N60" s="7"/>
      <c r="O60" s="7"/>
      <c r="P60" s="7"/>
    </row>
    <row r="61" s="2" customFormat="1" ht="15" customHeight="1" spans="1:16">
      <c r="A61" s="17">
        <v>54</v>
      </c>
      <c r="B61" s="32" t="s">
        <v>73</v>
      </c>
      <c r="C61" s="19" t="s">
        <v>17</v>
      </c>
      <c r="D61" s="29" t="s">
        <v>18</v>
      </c>
      <c r="E61" s="30">
        <v>2</v>
      </c>
      <c r="F61" s="31">
        <v>78</v>
      </c>
      <c r="G61" s="31">
        <v>83</v>
      </c>
      <c r="H61" s="31">
        <v>81</v>
      </c>
      <c r="I61" s="22">
        <f t="shared" si="4"/>
        <v>80.66</v>
      </c>
      <c r="J61" s="23">
        <f t="shared" si="5"/>
        <v>2.52</v>
      </c>
      <c r="K61" s="24">
        <f t="shared" si="6"/>
        <v>0.0312</v>
      </c>
      <c r="L61" s="22">
        <f t="shared" si="7"/>
        <v>161.32</v>
      </c>
      <c r="M61" s="33"/>
      <c r="N61" s="7"/>
      <c r="O61" s="7"/>
      <c r="P61" s="7"/>
    </row>
    <row r="62" s="2" customFormat="1" ht="13" customHeight="1" spans="1:16">
      <c r="A62" s="17">
        <v>55</v>
      </c>
      <c r="B62" s="32" t="s">
        <v>74</v>
      </c>
      <c r="C62" s="19" t="s">
        <v>17</v>
      </c>
      <c r="D62" s="29" t="s">
        <v>18</v>
      </c>
      <c r="E62" s="30">
        <v>0.7</v>
      </c>
      <c r="F62" s="31">
        <v>721</v>
      </c>
      <c r="G62" s="31">
        <v>726</v>
      </c>
      <c r="H62" s="31">
        <v>724</v>
      </c>
      <c r="I62" s="22">
        <f t="shared" si="4"/>
        <v>723.66</v>
      </c>
      <c r="J62" s="23">
        <f t="shared" si="5"/>
        <v>2.52</v>
      </c>
      <c r="K62" s="24">
        <f t="shared" si="6"/>
        <v>0.0035</v>
      </c>
      <c r="L62" s="22">
        <f t="shared" si="7"/>
        <v>506.56</v>
      </c>
      <c r="M62" s="33"/>
      <c r="N62" s="7"/>
      <c r="O62" s="7"/>
      <c r="P62" s="7"/>
    </row>
    <row r="63" s="2" customFormat="1" ht="11" customHeight="1" spans="1:16">
      <c r="A63" s="17">
        <v>56</v>
      </c>
      <c r="B63" s="32" t="s">
        <v>75</v>
      </c>
      <c r="C63" s="19" t="s">
        <v>17</v>
      </c>
      <c r="D63" s="29" t="s">
        <v>18</v>
      </c>
      <c r="E63" s="30">
        <v>2</v>
      </c>
      <c r="F63" s="31">
        <v>490</v>
      </c>
      <c r="G63" s="31">
        <v>495</v>
      </c>
      <c r="H63" s="31">
        <v>493</v>
      </c>
      <c r="I63" s="22">
        <f t="shared" si="4"/>
        <v>492.66</v>
      </c>
      <c r="J63" s="23">
        <f t="shared" si="5"/>
        <v>2.52</v>
      </c>
      <c r="K63" s="24">
        <f t="shared" si="6"/>
        <v>0.0051</v>
      </c>
      <c r="L63" s="22">
        <f t="shared" si="7"/>
        <v>985.32</v>
      </c>
      <c r="M63" s="33"/>
      <c r="N63" s="7"/>
      <c r="O63" s="7"/>
      <c r="P63" s="7"/>
    </row>
    <row r="64" s="2" customFormat="1" ht="14" customHeight="1" spans="1:16">
      <c r="A64" s="17">
        <v>57</v>
      </c>
      <c r="B64" s="32" t="s">
        <v>76</v>
      </c>
      <c r="C64" s="19" t="s">
        <v>17</v>
      </c>
      <c r="D64" s="29" t="s">
        <v>18</v>
      </c>
      <c r="E64" s="30">
        <v>16</v>
      </c>
      <c r="F64" s="31">
        <v>466</v>
      </c>
      <c r="G64" s="31">
        <v>471</v>
      </c>
      <c r="H64" s="31">
        <v>469</v>
      </c>
      <c r="I64" s="22">
        <f t="shared" si="4"/>
        <v>468.66</v>
      </c>
      <c r="J64" s="23">
        <f t="shared" si="5"/>
        <v>2.52</v>
      </c>
      <c r="K64" s="24">
        <f t="shared" si="6"/>
        <v>0.0054</v>
      </c>
      <c r="L64" s="22">
        <f t="shared" si="7"/>
        <v>7498.56</v>
      </c>
      <c r="M64" s="33"/>
      <c r="N64" s="7"/>
      <c r="O64" s="7"/>
      <c r="P64" s="7"/>
    </row>
    <row r="65" s="2" customFormat="1" ht="15" customHeight="1" spans="1:16">
      <c r="A65" s="17">
        <v>58</v>
      </c>
      <c r="B65" s="32" t="s">
        <v>77</v>
      </c>
      <c r="C65" s="19" t="s">
        <v>17</v>
      </c>
      <c r="D65" s="29" t="s">
        <v>18</v>
      </c>
      <c r="E65" s="30">
        <v>8</v>
      </c>
      <c r="F65" s="31">
        <v>486</v>
      </c>
      <c r="G65" s="31">
        <v>491</v>
      </c>
      <c r="H65" s="31">
        <v>489</v>
      </c>
      <c r="I65" s="22">
        <f t="shared" si="4"/>
        <v>488.66</v>
      </c>
      <c r="J65" s="23">
        <f t="shared" si="5"/>
        <v>2.52</v>
      </c>
      <c r="K65" s="24">
        <f t="shared" si="6"/>
        <v>0.0052</v>
      </c>
      <c r="L65" s="22">
        <f t="shared" si="7"/>
        <v>3909.28</v>
      </c>
      <c r="M65" s="33"/>
      <c r="N65" s="7"/>
      <c r="O65" s="7"/>
      <c r="P65" s="7"/>
    </row>
    <row r="66" s="2" customFormat="1" ht="13" customHeight="1" spans="1:16">
      <c r="A66" s="17">
        <v>59</v>
      </c>
      <c r="B66" s="32" t="s">
        <v>78</v>
      </c>
      <c r="C66" s="19" t="s">
        <v>17</v>
      </c>
      <c r="D66" s="29" t="s">
        <v>18</v>
      </c>
      <c r="E66" s="30">
        <v>11</v>
      </c>
      <c r="F66" s="31">
        <v>325</v>
      </c>
      <c r="G66" s="31">
        <v>331</v>
      </c>
      <c r="H66" s="31">
        <v>328</v>
      </c>
      <c r="I66" s="22">
        <f t="shared" si="4"/>
        <v>328</v>
      </c>
      <c r="J66" s="23">
        <f t="shared" si="5"/>
        <v>3</v>
      </c>
      <c r="K66" s="24">
        <f t="shared" si="6"/>
        <v>0.0091</v>
      </c>
      <c r="L66" s="22">
        <f t="shared" si="7"/>
        <v>3608</v>
      </c>
      <c r="M66" s="33"/>
      <c r="N66" s="7"/>
      <c r="O66" s="7"/>
      <c r="P66" s="7"/>
    </row>
    <row r="67" s="2" customFormat="1" ht="12" customHeight="1" spans="1:16">
      <c r="A67" s="17">
        <v>60</v>
      </c>
      <c r="B67" s="32" t="s">
        <v>79</v>
      </c>
      <c r="C67" s="19" t="s">
        <v>17</v>
      </c>
      <c r="D67" s="29" t="s">
        <v>18</v>
      </c>
      <c r="E67" s="30">
        <v>1</v>
      </c>
      <c r="F67" s="31">
        <v>340</v>
      </c>
      <c r="G67" s="31">
        <v>346</v>
      </c>
      <c r="H67" s="31">
        <v>343</v>
      </c>
      <c r="I67" s="22">
        <f t="shared" si="4"/>
        <v>343</v>
      </c>
      <c r="J67" s="23">
        <f t="shared" si="5"/>
        <v>3</v>
      </c>
      <c r="K67" s="24">
        <f t="shared" si="6"/>
        <v>0.0087</v>
      </c>
      <c r="L67" s="22">
        <f t="shared" si="7"/>
        <v>343</v>
      </c>
      <c r="M67" s="33"/>
      <c r="N67" s="7"/>
      <c r="O67" s="7"/>
      <c r="P67" s="7"/>
    </row>
    <row r="68" s="2" customFormat="1" ht="13" customHeight="1" spans="1:16">
      <c r="A68" s="17">
        <v>61</v>
      </c>
      <c r="B68" s="32" t="s">
        <v>80</v>
      </c>
      <c r="C68" s="19" t="s">
        <v>17</v>
      </c>
      <c r="D68" s="29" t="s">
        <v>18</v>
      </c>
      <c r="E68" s="30">
        <v>8</v>
      </c>
      <c r="F68" s="31">
        <v>271</v>
      </c>
      <c r="G68" s="31">
        <v>277</v>
      </c>
      <c r="H68" s="31">
        <v>274</v>
      </c>
      <c r="I68" s="22">
        <f t="shared" si="4"/>
        <v>274</v>
      </c>
      <c r="J68" s="23">
        <f t="shared" si="5"/>
        <v>3</v>
      </c>
      <c r="K68" s="24">
        <f t="shared" si="6"/>
        <v>0.0109</v>
      </c>
      <c r="L68" s="22">
        <f t="shared" si="7"/>
        <v>2192</v>
      </c>
      <c r="M68" s="33"/>
      <c r="N68" s="7"/>
      <c r="O68" s="7"/>
      <c r="P68" s="7"/>
    </row>
    <row r="69" s="2" customFormat="1" ht="14" customHeight="1" spans="1:16">
      <c r="A69" s="17">
        <v>62</v>
      </c>
      <c r="B69" s="32" t="s">
        <v>81</v>
      </c>
      <c r="C69" s="19" t="s">
        <v>17</v>
      </c>
      <c r="D69" s="29" t="s">
        <v>18</v>
      </c>
      <c r="E69" s="30">
        <v>7</v>
      </c>
      <c r="F69" s="31">
        <v>280</v>
      </c>
      <c r="G69" s="31">
        <v>286</v>
      </c>
      <c r="H69" s="31">
        <v>283</v>
      </c>
      <c r="I69" s="22">
        <f t="shared" si="4"/>
        <v>283</v>
      </c>
      <c r="J69" s="23">
        <f t="shared" si="5"/>
        <v>3</v>
      </c>
      <c r="K69" s="24">
        <f t="shared" si="6"/>
        <v>0.0106</v>
      </c>
      <c r="L69" s="22">
        <f t="shared" si="7"/>
        <v>1981</v>
      </c>
      <c r="M69" s="33"/>
      <c r="N69" s="7"/>
      <c r="O69" s="7"/>
      <c r="P69" s="7"/>
    </row>
    <row r="70" s="2" customFormat="1" ht="16" customHeight="1" spans="1:16">
      <c r="A70" s="17">
        <v>63</v>
      </c>
      <c r="B70" s="32" t="s">
        <v>82</v>
      </c>
      <c r="C70" s="19" t="s">
        <v>17</v>
      </c>
      <c r="D70" s="29" t="s">
        <v>18</v>
      </c>
      <c r="E70" s="30">
        <v>27</v>
      </c>
      <c r="F70" s="31">
        <v>256</v>
      </c>
      <c r="G70" s="31">
        <v>262</v>
      </c>
      <c r="H70" s="31">
        <v>259</v>
      </c>
      <c r="I70" s="22">
        <f t="shared" si="4"/>
        <v>259</v>
      </c>
      <c r="J70" s="23">
        <f t="shared" si="5"/>
        <v>3</v>
      </c>
      <c r="K70" s="24">
        <f t="shared" si="6"/>
        <v>0.0116</v>
      </c>
      <c r="L70" s="22">
        <f t="shared" si="7"/>
        <v>6993</v>
      </c>
      <c r="M70" s="33"/>
      <c r="N70" s="7"/>
      <c r="O70" s="7"/>
      <c r="P70" s="7"/>
    </row>
    <row r="71" s="2" customFormat="1" ht="16" customHeight="1" spans="1:16">
      <c r="A71" s="34">
        <v>64</v>
      </c>
      <c r="B71" s="35" t="s">
        <v>83</v>
      </c>
      <c r="C71" s="36" t="s">
        <v>17</v>
      </c>
      <c r="D71" s="37" t="s">
        <v>18</v>
      </c>
      <c r="E71" s="26">
        <v>0.1</v>
      </c>
      <c r="F71" s="38">
        <v>1700</v>
      </c>
      <c r="G71" s="38">
        <v>1705</v>
      </c>
      <c r="H71" s="38">
        <v>1703</v>
      </c>
      <c r="I71" s="39">
        <f t="shared" si="4"/>
        <v>1702.66</v>
      </c>
      <c r="J71" s="40">
        <f t="shared" si="5"/>
        <v>2.52</v>
      </c>
      <c r="K71" s="24">
        <f t="shared" si="6"/>
        <v>0.0015</v>
      </c>
      <c r="L71" s="22">
        <f t="shared" si="7"/>
        <v>170.27</v>
      </c>
      <c r="M71" s="33"/>
      <c r="N71" s="7"/>
      <c r="O71" s="7"/>
      <c r="P71" s="7"/>
    </row>
    <row r="72" s="2" customFormat="1" ht="30" customHeight="1" spans="1:16">
      <c r="A72" s="41" t="s">
        <v>84</v>
      </c>
      <c r="B72" s="42"/>
      <c r="C72" s="42"/>
      <c r="D72" s="42"/>
      <c r="E72" s="42"/>
      <c r="F72" s="42"/>
      <c r="G72" s="42"/>
      <c r="H72" s="42"/>
      <c r="I72" s="42"/>
      <c r="J72" s="42"/>
      <c r="K72" s="43"/>
      <c r="L72" s="44">
        <f>SUM(L8:L71)</f>
        <v>239087.86</v>
      </c>
      <c r="M72" s="33"/>
      <c r="N72" s="7"/>
      <c r="O72" s="7"/>
      <c r="P72" s="7"/>
    </row>
    <row r="73" s="2" customFormat="1" ht="20" customHeight="1" spans="1:16">
      <c r="A73" s="45"/>
      <c r="B73" s="6"/>
      <c r="C73" s="6"/>
      <c r="D73" s="6"/>
      <c r="E73" s="6"/>
      <c r="F73" s="6"/>
      <c r="G73" s="6"/>
      <c r="H73" s="6"/>
      <c r="I73" s="6"/>
      <c r="J73" s="6"/>
      <c r="K73" s="6"/>
      <c r="L73" s="7"/>
      <c r="M73" s="7"/>
      <c r="N73" s="7"/>
      <c r="O73" s="7"/>
      <c r="P73" s="7"/>
    </row>
    <row r="74" s="2" customFormat="1" ht="20" customHeight="1" spans="1:16">
      <c r="A74" s="45"/>
      <c r="B74" s="6"/>
      <c r="C74" s="6"/>
      <c r="D74" s="6"/>
      <c r="E74" s="6"/>
      <c r="F74" s="6"/>
      <c r="G74" s="6"/>
      <c r="H74" s="6"/>
      <c r="I74" s="6"/>
      <c r="J74" s="6"/>
      <c r="K74" s="6"/>
      <c r="L74" s="7"/>
      <c r="M74" s="7"/>
      <c r="N74" s="7"/>
      <c r="O74" s="7"/>
      <c r="P74" s="7"/>
    </row>
    <row r="75" s="2" customFormat="1" ht="20" customHeight="1" spans="1:16">
      <c r="A75" s="45"/>
      <c r="B75" s="6"/>
      <c r="C75" s="6"/>
      <c r="D75" s="6"/>
      <c r="E75" s="6"/>
      <c r="F75" s="6"/>
      <c r="G75" s="6"/>
      <c r="H75" s="6"/>
      <c r="I75" s="6"/>
      <c r="J75" s="6"/>
      <c r="K75" s="6"/>
      <c r="L75" s="7"/>
      <c r="M75" s="7"/>
      <c r="N75" s="7"/>
      <c r="O75" s="7"/>
      <c r="P75" s="7"/>
    </row>
    <row r="76" s="2" customFormat="1" ht="20" customHeight="1" spans="1:16">
      <c r="A76" s="45" t="s">
        <v>85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7"/>
      <c r="M76" s="7"/>
      <c r="N76" s="7"/>
      <c r="O76" s="7"/>
      <c r="P76" s="7"/>
    </row>
    <row r="77" s="2" customFormat="1" ht="53" customHeight="1" spans="1:1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7"/>
      <c r="M77" s="7"/>
      <c r="N77" s="7"/>
      <c r="O77" s="7"/>
      <c r="P77" s="7"/>
    </row>
    <row r="78" s="2" customFormat="1" ht="21" customHeight="1" spans="1:16">
      <c r="A78" s="6" t="s">
        <v>86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7"/>
      <c r="M78" s="7"/>
      <c r="N78" s="7"/>
      <c r="O78" s="7"/>
      <c r="P78" s="7"/>
    </row>
    <row r="79" ht="18" spans="1:1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7"/>
      <c r="M79" s="6"/>
      <c r="N79" s="6"/>
      <c r="O79" s="6"/>
      <c r="P79" s="6"/>
    </row>
    <row r="80" ht="18" spans="1:16">
      <c r="A80" s="6" t="s">
        <v>87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7"/>
      <c r="M80" s="6"/>
      <c r="N80" s="6"/>
      <c r="O80" s="6"/>
      <c r="P80" s="6"/>
    </row>
    <row r="81" ht="18" spans="1:16">
      <c r="A81" s="6" t="s">
        <v>88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7"/>
      <c r="M81" s="6"/>
      <c r="N81" s="6"/>
      <c r="O81" s="6"/>
      <c r="P81" s="6"/>
    </row>
    <row r="82" ht="18" spans="1:1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7"/>
      <c r="M82" s="6"/>
      <c r="N82" s="6"/>
      <c r="O82" s="6"/>
      <c r="P82" s="6"/>
    </row>
    <row r="83" ht="18" spans="1:1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7"/>
      <c r="M83" s="6"/>
      <c r="N83" s="6"/>
      <c r="O83" s="6"/>
      <c r="P83" s="6"/>
    </row>
    <row r="84" ht="18" spans="1:16">
      <c r="M84" s="6"/>
      <c r="N84" s="6"/>
      <c r="O84" s="6"/>
      <c r="P84" s="6"/>
    </row>
  </sheetData>
  <mergeCells count="5">
    <mergeCell ref="A1:P1"/>
    <mergeCell ref="A3:P3"/>
    <mergeCell ref="A4:L4"/>
    <mergeCell ref="A72:K72"/>
    <mergeCell ref="M28:M29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WPS_1777857089</cp:lastModifiedBy>
  <dcterms:created xsi:type="dcterms:W3CDTF">2006-09-28T05:33:00Z</dcterms:created>
  <dcterms:modified xsi:type="dcterms:W3CDTF">2026-07-02T01:16:22Z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8A63B57617C7421DA53E6F8F3B327914_13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