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Запчасти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M10" i="4" l="1"/>
  <c r="I10" i="4" l="1"/>
  <c r="J10" i="4" s="1"/>
  <c r="H10" i="4"/>
  <c r="K10" i="4" s="1"/>
  <c r="L10" i="4" s="1"/>
  <c r="N10" i="4" s="1"/>
  <c r="I9" i="4"/>
  <c r="J9" i="4" s="1"/>
  <c r="H9" i="4"/>
  <c r="K9" i="4" s="1"/>
  <c r="L9" i="4" s="1"/>
  <c r="M9" i="4" s="1"/>
  <c r="N9" i="4" s="1"/>
  <c r="I8" i="4"/>
  <c r="J8" i="4" s="1"/>
  <c r="H8" i="4"/>
  <c r="K8" i="4" s="1"/>
  <c r="L8" i="4" s="1"/>
  <c r="M8" i="4" s="1"/>
  <c r="N8" i="4" s="1"/>
  <c r="H7" i="4"/>
  <c r="K7" i="4" s="1"/>
  <c r="L7" i="4" s="1"/>
  <c r="M7" i="4" s="1"/>
  <c r="N7" i="4" s="1"/>
  <c r="I7" i="4"/>
  <c r="J7" i="4" s="1"/>
  <c r="N11" i="4" l="1"/>
</calcChain>
</file>

<file path=xl/sharedStrings.xml><?xml version="1.0" encoding="utf-8"?>
<sst xmlns="http://schemas.openxmlformats.org/spreadsheetml/2006/main" count="31" uniqueCount="28">
  <si>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</si>
  <si>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</si>
  <si>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</si>
  <si>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</si>
  <si>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</si>
  <si>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</si>
  <si>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</si>
  <si>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</si>
  <si>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</si>
  <si>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</si>
  <si>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</si>
  <si>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</si>
  <si>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</si>
  <si>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</si>
  <si>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</si>
  <si>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</si>
  <si>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</si>
  <si>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</si>
  <si>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шт.</t>
  </si>
  <si>
    <r>
      <t xml:space="preserve">Закупка запасных частей  для нужд территориальных органов ФНС России в Краснодарском крае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26.05.2026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</si>
  <si>
    <t xml:space="preserve">Мышь компьютерная </t>
  </si>
  <si>
    <t xml:space="preserve">Клавиатура </t>
  </si>
  <si>
    <t xml:space="preserve">Материнская плата Socket 1700 </t>
  </si>
  <si>
    <t xml:space="preserve">Оперативная па-мять DDR5 </t>
  </si>
  <si>
    <t>Письмо № 046820 от 22.05.2026</t>
  </si>
  <si>
    <t>Письмо № 046819 от 22.05.2026</t>
  </si>
  <si>
    <t>Письмо № 046815 от 22.05.2026</t>
  </si>
  <si>
    <t>Цена за единицу изм. с округлением до сотых долей после запятой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</si>
</sst>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#,##0.000"/>
    <numFmt numFmtId="165" formatCode="_-* #,##0_р_._-;\-* #,##0_р_._-;_-* \-_р_._-;_-@_-"/>
    <numFmt numFmtId="166" formatCode="_-* #,##0&quot;р.&quot;_-;\-* #,##0&quot;р.&quot;_-;_-* &quot;-р.&quot;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 &quot;;&quot; (&quot;#,##0.00&quot;)&quot;;&quot; -&quot;#&quot; &quot;;@&quot; &quot;"/>
    <numFmt numFmtId="171" formatCode="#,##0.00_р_."/>
    <numFmt numFmtId="172" formatCode="_(* #,##0.00_);_(* \(#,##0.00\);_(* \-??_);_(@_)"/>
    <numFmt numFmtId="173" formatCode="[$$-409]#,##0"/>
    <numFmt numFmtId="174" formatCode="_-[$$-409]* #,##0_-;\-[$$-409]* #,##0_-;_-[$$-409]* &quot;-&quot;??_-;_-@_-"/>
    <numFmt numFmtId="175" formatCode="_-* #,##0.00[$р.-419]_-;\-* #,##0.00[$р.-419]_-;_-* &quot;-&quot;??[$р.-419]_-;_-@_-"/>
    <numFmt numFmtId="176" formatCode="_-* #,##0.00\ [$€-1]_-;\-* #,##0.00\ [$€-1]_-;_-* &quot;-&quot;??\ [$€-1]_-"/>
    <numFmt numFmtId="177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0" fontId="12" fillId="0" borderId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8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9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8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70" fontId="66" fillId="0" borderId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2" fontId="7" fillId="0" borderId="0" applyFill="0" applyBorder="0" applyAlignment="0" applyProtection="0"/>
    <xf numFmtId="172" fontId="48" fillId="0" borderId="0" applyFill="0" applyBorder="0" applyAlignment="0" applyProtection="0"/>
    <xf numFmtId="172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3" fontId="7" fillId="69" borderId="0" applyFill="0"/>
    <xf numFmtId="174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4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5" fontId="17" fillId="0" borderId="1" applyNumberFormat="0">
      <alignment horizontal="right"/>
      <protection locked="0"/>
    </xf>
    <xf numFmtId="0" fontId="11" fillId="0" borderId="0"/>
    <xf numFmtId="176" fontId="6" fillId="0" borderId="0"/>
    <xf numFmtId="0" fontId="7" fillId="0" borderId="0"/>
    <xf numFmtId="0" fontId="6" fillId="0" borderId="0"/>
    <xf numFmtId="0" fontId="15" fillId="0" borderId="0"/>
    <xf numFmtId="177" fontId="7" fillId="0" borderId="0"/>
    <xf numFmtId="0" fontId="80" fillId="0" borderId="0"/>
    <xf numFmtId="0" fontId="80" fillId="0" borderId="0"/>
    <xf numFmtId="0" fontId="6" fillId="0" borderId="0"/>
    <xf numFmtId="175" fontId="15" fillId="0" borderId="0"/>
    <xf numFmtId="0" fontId="6" fillId="0" borderId="0"/>
    <xf numFmtId="0" fontId="15" fillId="0" borderId="0"/>
    <xf numFmtId="177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27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zoomScaleNormal="100" workbookViewId="0">
      <selection activeCell="A3" sqref="A3:L3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3.5703125" style="2" customWidth="1"/>
    <col min="13" max="13" width="13" style="2" customWidth="1"/>
    <col min="14" max="14" width="13.85546875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23"/>
      <c r="N1" s="23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1" t="s">
        <v>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3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4"/>
      <c r="N4" s="24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33" t="s">
        <v>0</v>
      </c>
      <c r="B5" s="25" t="s">
        <v>2</v>
      </c>
      <c r="C5" s="25" t="s">
        <v>1</v>
      </c>
      <c r="D5" s="25" t="s">
        <v>3</v>
      </c>
      <c r="E5" s="34" t="s">
        <v>13</v>
      </c>
      <c r="F5" s="35"/>
      <c r="G5" s="35"/>
      <c r="H5" s="32" t="s">
        <v>11</v>
      </c>
      <c r="I5" s="32"/>
      <c r="J5" s="32"/>
      <c r="K5" s="26" t="s">
        <v>7</v>
      </c>
      <c r="L5" s="27"/>
      <c r="M5" s="27"/>
      <c r="N5" s="28"/>
    </row>
    <row r="6" spans="1:25" ht="113.25" customHeight="1">
      <c r="A6" s="33"/>
      <c r="B6" s="25"/>
      <c r="C6" s="25"/>
      <c r="D6" s="25"/>
      <c r="E6" s="18" t="s">
        <v>24</v>
      </c>
      <c r="F6" s="18" t="s">
        <v>25</v>
      </c>
      <c r="G6" s="18" t="s">
        <v>26</v>
      </c>
      <c r="H6" s="3" t="s">
        <v>6</v>
      </c>
      <c r="I6" s="3" t="s">
        <v>4</v>
      </c>
      <c r="J6" s="4" t="s">
        <v>5</v>
      </c>
      <c r="K6" s="1" t="s">
        <v>14</v>
      </c>
      <c r="L6" s="7" t="s">
        <v>9</v>
      </c>
      <c r="M6" s="7" t="s">
        <v>27</v>
      </c>
      <c r="N6" s="7" t="s">
        <v>10</v>
      </c>
    </row>
    <row r="7" spans="1:25" ht="27" customHeight="1">
      <c r="A7" s="19">
        <v>1</v>
      </c>
      <c r="B7" s="14" t="s">
        <v>20</v>
      </c>
      <c r="C7" s="15" t="s">
        <v>18</v>
      </c>
      <c r="D7" s="13">
        <v>35</v>
      </c>
      <c r="E7" s="15">
        <v>859.95</v>
      </c>
      <c r="F7" s="15">
        <v>780</v>
      </c>
      <c r="G7" s="15">
        <v>819</v>
      </c>
      <c r="H7" s="17">
        <f>AVERAGE(E7:G7)</f>
        <v>819.65</v>
      </c>
      <c r="I7" s="16">
        <f>_xlfn.STDEV.S(E7:G7)</f>
        <v>39.978963218172652</v>
      </c>
      <c r="J7" s="16">
        <f t="shared" ref="J7" si="0">I7/H7*100</f>
        <v>4.8775652068776498</v>
      </c>
      <c r="K7" s="16">
        <f>H7*D7</f>
        <v>28687.75</v>
      </c>
      <c r="L7" s="17">
        <f>K7/D7</f>
        <v>819.65</v>
      </c>
      <c r="M7" s="16">
        <f>ROUNDDOWN(L7,2)</f>
        <v>819.65</v>
      </c>
      <c r="N7" s="16">
        <f>M7*D7</f>
        <v>28687.75</v>
      </c>
    </row>
    <row r="8" spans="1:25" ht="27" customHeight="1">
      <c r="A8" s="19">
        <v>2</v>
      </c>
      <c r="B8" s="14" t="s">
        <v>21</v>
      </c>
      <c r="C8" s="15" t="s">
        <v>18</v>
      </c>
      <c r="D8" s="13">
        <v>25</v>
      </c>
      <c r="E8" s="15">
        <v>1719.9</v>
      </c>
      <c r="F8" s="15">
        <v>1560</v>
      </c>
      <c r="G8" s="15">
        <v>1638</v>
      </c>
      <c r="H8" s="17">
        <f>AVERAGE(E8:G8)</f>
        <v>1639.3</v>
      </c>
      <c r="I8" s="16">
        <f>_xlfn.STDEV.S(E8:G8)</f>
        <v>79.957926436345304</v>
      </c>
      <c r="J8" s="16">
        <f t="shared" ref="J8:J10" si="1">I8/H8*100</f>
        <v>4.8775652068776498</v>
      </c>
      <c r="K8" s="16">
        <f>H8*D8</f>
        <v>40982.5</v>
      </c>
      <c r="L8" s="17">
        <f>K8/D8</f>
        <v>1639.3</v>
      </c>
      <c r="M8" s="16">
        <f>ROUNDDOWN(L8,2)</f>
        <v>1639.3</v>
      </c>
      <c r="N8" s="16">
        <f>M8*D8</f>
        <v>40982.5</v>
      </c>
    </row>
    <row r="9" spans="1:25" ht="27" customHeight="1">
      <c r="A9" s="19">
        <v>3</v>
      </c>
      <c r="B9" s="14" t="s">
        <v>22</v>
      </c>
      <c r="C9" s="15" t="s">
        <v>18</v>
      </c>
      <c r="D9" s="13">
        <v>3</v>
      </c>
      <c r="E9" s="15">
        <v>7451.47</v>
      </c>
      <c r="F9" s="15">
        <v>6758.7</v>
      </c>
      <c r="G9" s="15">
        <v>7096.64</v>
      </c>
      <c r="H9" s="17">
        <f>AVERAGE(E9:G9)</f>
        <v>7102.27</v>
      </c>
      <c r="I9" s="16">
        <f>_xlfn.STDEV.S(E9:G9)</f>
        <v>346.41931369367984</v>
      </c>
      <c r="J9" s="16">
        <f t="shared" si="1"/>
        <v>4.8775858097999629</v>
      </c>
      <c r="K9" s="16">
        <f>H9*D9</f>
        <v>21306.81</v>
      </c>
      <c r="L9" s="17">
        <f>K9/D9</f>
        <v>7102.27</v>
      </c>
      <c r="M9" s="16">
        <f>ROUNDDOWN(L9,2)</f>
        <v>7102.27</v>
      </c>
      <c r="N9" s="16">
        <f>M9*D9</f>
        <v>21306.81</v>
      </c>
    </row>
    <row r="10" spans="1:25" ht="27" customHeight="1">
      <c r="A10" s="19">
        <v>4</v>
      </c>
      <c r="B10" s="14" t="s">
        <v>23</v>
      </c>
      <c r="C10" s="15" t="s">
        <v>18</v>
      </c>
      <c r="D10" s="13">
        <v>3</v>
      </c>
      <c r="E10" s="15">
        <v>24387.24</v>
      </c>
      <c r="F10" s="15">
        <v>22119.95</v>
      </c>
      <c r="G10" s="15">
        <v>23225.94</v>
      </c>
      <c r="H10" s="17">
        <f>AVERAGE(E10:G10)</f>
        <v>23244.376666666667</v>
      </c>
      <c r="I10" s="16">
        <f>_xlfn.STDEV.S(E10:G10)</f>
        <v>1133.7574339484324</v>
      </c>
      <c r="J10" s="16">
        <f t="shared" si="1"/>
        <v>4.8775557641615928</v>
      </c>
      <c r="K10" s="16">
        <f>H10*D10</f>
        <v>69733.13</v>
      </c>
      <c r="L10" s="17">
        <f>K10/D10</f>
        <v>23244.376666666667</v>
      </c>
      <c r="M10" s="16">
        <f>ROUND(L10,2)</f>
        <v>23244.38</v>
      </c>
      <c r="N10" s="16">
        <f>M10*D10</f>
        <v>69733.14</v>
      </c>
    </row>
    <row r="11" spans="1:25" ht="21.75" customHeight="1">
      <c r="A11" s="30" t="s">
        <v>8</v>
      </c>
      <c r="B11" s="30"/>
      <c r="C11" s="30"/>
      <c r="D11" s="30"/>
      <c r="E11" s="30"/>
      <c r="F11" s="30"/>
      <c r="G11" s="30"/>
      <c r="H11" s="9"/>
      <c r="I11" s="9"/>
      <c r="J11" s="9"/>
      <c r="K11" s="10"/>
      <c r="N11" s="20">
        <f>SUM(N7:N10)</f>
        <v>160710.20000000001</v>
      </c>
    </row>
    <row r="12" spans="1:25" ht="91.5" customHeight="1">
      <c r="A12" s="31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25" ht="20.25" customHeight="1">
      <c r="A13" s="2" t="s">
        <v>12</v>
      </c>
    </row>
  </sheetData>
  <mergeCells count="13">
    <mergeCell ref="A11:G11"/>
    <mergeCell ref="A12:K12"/>
    <mergeCell ref="H5:J5"/>
    <mergeCell ref="A5:A6"/>
    <mergeCell ref="B5:B6"/>
    <mergeCell ref="C5:C6"/>
    <mergeCell ref="E5:G5"/>
    <mergeCell ref="A3:L3"/>
    <mergeCell ref="A2:L2"/>
    <mergeCell ref="M1:N4"/>
    <mergeCell ref="D5:D6"/>
    <mergeCell ref="K5:N5"/>
    <mergeCell ref="A4:L4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Сафронов Максим Олегович</cp:lastModifiedBy>
  <cp:lastPrinted>2025-05-20T14:30:38Z</cp:lastPrinted>
  <dcterms:created xsi:type="dcterms:W3CDTF">2014-01-15T18:15:09Z</dcterms:created>
  <dcterms:modified xsi:type="dcterms:W3CDTF">2026-06-16T13:11:18Z</dcterms:modified>
</cp:coreProperties>
</file>