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29. Лампы и фильтры Казакову\"/>
    </mc:Choice>
  </mc:AlternateContent>
  <bookViews>
    <workbookView xWindow="0" yWindow="0" windowWidth="28800" windowHeight="11535"/>
  </bookViews>
  <sheets>
    <sheet name="НМЦК" sheetId="1" r:id="rId1"/>
  </sheet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5" i="1" l="1"/>
  <c r="Q13" i="1"/>
  <c r="R13" i="1" s="1"/>
  <c r="O13" i="1"/>
  <c r="N13" i="1"/>
  <c r="L13" i="1"/>
  <c r="Q12" i="1"/>
  <c r="R12" i="1" s="1"/>
  <c r="O12" i="1"/>
  <c r="N12" i="1"/>
  <c r="L12" i="1"/>
  <c r="Q11" i="1"/>
  <c r="R11" i="1" s="1"/>
  <c r="O11" i="1"/>
  <c r="N11" i="1"/>
  <c r="L11" i="1"/>
  <c r="Q10" i="1"/>
  <c r="R10" i="1" s="1"/>
  <c r="O10" i="1"/>
  <c r="N10" i="1"/>
  <c r="L10" i="1"/>
  <c r="P10" i="1" l="1"/>
  <c r="P11" i="1"/>
  <c r="P12" i="1"/>
  <c r="P13" i="1"/>
  <c r="Q14" i="1"/>
  <c r="O14" i="1"/>
  <c r="N14" i="1"/>
  <c r="R14" i="1" l="1"/>
  <c r="L14" i="1" l="1"/>
  <c r="P14" i="1" s="1"/>
</calcChain>
</file>

<file path=xl/sharedStrings.xml><?xml version="1.0" encoding="utf-8"?>
<sst xmlns="http://schemas.openxmlformats.org/spreadsheetml/2006/main" count="50" uniqueCount="35">
  <si>
    <t>№ п/п</t>
  </si>
  <si>
    <t>Наименование товара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</si>
  <si>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</si>
  <si>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</si>
  <si>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</si>
  <si>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</si>
  <si>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</si>
  <si>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</si>
  <si>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</si>
  <si>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</si>
  <si>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</si>
  <si>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</si>
  <si>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</si>
  <si>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</si>
  <si>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</si>
  <si>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</si>
  <si>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</si>
  <si>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</si>
  <si>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Минимальная цена за единицу с учетом НДС
(руб.)</t>
  </si>
  <si>
    <t>Сумма по минимальной цене за единицу с учетом НДС
(руб.)</t>
  </si>
  <si>
    <t>ОКПД 2</t>
  </si>
  <si>
    <t>Специалист  по закупкам: _______________ А.Н. Шипилов</t>
  </si>
  <si>
    <t>Штука</t>
  </si>
  <si>
    <t>Дата подготовки обоснования НМЦК: 20.08.2026</t>
  </si>
  <si>
    <t>Коммерческое предложение
№ КА-1791
от 19.08.2026 г.</t>
  </si>
  <si>
    <t>Коммерческое предложение
№ б/н
от 20.08.2026 г.</t>
  </si>
  <si>
    <t>Коммерческое предложение
№ 4
от 20.08.2026 г.</t>
  </si>
  <si>
    <t>Лампа 15 W</t>
  </si>
  <si>
    <t>27.40.15.120</t>
  </si>
  <si>
    <t>Лампа 30 W</t>
  </si>
  <si>
    <t>Фильтр входной</t>
  </si>
  <si>
    <t>28.25.14.111</t>
  </si>
  <si>
    <t>Фильтр воздушный</t>
  </si>
  <si>
    <t>Фильтр воздушный в комплекте с адаптером</t>
  </si>
  <si>
    <t>на поставку расходного материала для хранения эндоскопов для нужд ФГБУ «НМИЦ пульмонологии» ФМБА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</si>
</sst>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/>
    <xf numFmtId="0" fontId="1" fillId="0" borderId="2" xfId="0" applyFont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"/>
  <sheetViews>
    <sheetView tabSelected="1" topLeftCell="A3" zoomScale="160" zoomScaleNormal="160" workbookViewId="0">
      <selection activeCell="B14" sqref="B14"/>
    </sheetView>
  </sheetViews>
  <sheetFormatPr defaultRowHeight="15" x14ac:dyDescent="0.25"/>
  <cols>
    <col min="1" max="1" width="4.5703125" customWidth="1"/>
    <col min="2" max="2" width="39.140625" customWidth="1"/>
    <col min="3" max="3" width="13.71093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8" width="13.7109375" customWidth="1"/>
  </cols>
  <sheetData>
    <row r="1" spans="1:19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x14ac:dyDescent="0.25">
      <c r="A2" s="25" t="s">
        <v>14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x14ac:dyDescent="0.25">
      <c r="A3" s="23" t="s">
        <v>34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30" customHeight="1" x14ac:dyDescent="0.25">
      <c r="A5" s="20" t="s">
        <v>15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  <c r="S5" s="17" t="s">
        <v>11</v>
      </c>
    </row>
    <row r="6" spans="1:19" ht="30" customHeight="1" x14ac:dyDescent="0.25">
      <c r="A6" s="17" t="s">
        <v>0</v>
      </c>
      <c r="B6" s="17" t="s">
        <v>1</v>
      </c>
      <c r="C6" s="17" t="s">
        <v>20</v>
      </c>
      <c r="D6" s="17" t="s">
        <v>2</v>
      </c>
      <c r="E6" s="17" t="s">
        <v>3</v>
      </c>
      <c r="F6" s="30" t="s">
        <v>6</v>
      </c>
      <c r="G6" s="31"/>
      <c r="H6" s="31"/>
      <c r="I6" s="31"/>
      <c r="J6" s="31"/>
      <c r="K6" s="32"/>
      <c r="L6" s="17" t="s">
        <v>16</v>
      </c>
      <c r="M6" s="17" t="s">
        <v>7</v>
      </c>
      <c r="N6" s="17" t="s">
        <v>17</v>
      </c>
      <c r="O6" s="26" t="s">
        <v>10</v>
      </c>
      <c r="P6" s="27"/>
      <c r="Q6" s="17" t="s">
        <v>18</v>
      </c>
      <c r="R6" s="17" t="s">
        <v>19</v>
      </c>
      <c r="S6" s="18"/>
    </row>
    <row r="7" spans="1:19" ht="45" customHeight="1" x14ac:dyDescent="0.25">
      <c r="A7" s="18"/>
      <c r="B7" s="18"/>
      <c r="C7" s="18"/>
      <c r="D7" s="18"/>
      <c r="E7" s="18"/>
      <c r="F7" s="28" t="s">
        <v>24</v>
      </c>
      <c r="G7" s="29"/>
      <c r="H7" s="28" t="s">
        <v>25</v>
      </c>
      <c r="I7" s="29"/>
      <c r="J7" s="28" t="s">
        <v>26</v>
      </c>
      <c r="K7" s="29"/>
      <c r="L7" s="18"/>
      <c r="M7" s="18"/>
      <c r="N7" s="18"/>
      <c r="O7" s="17" t="s">
        <v>8</v>
      </c>
      <c r="P7" s="17" t="s">
        <v>9</v>
      </c>
      <c r="Q7" s="18"/>
      <c r="R7" s="18"/>
      <c r="S7" s="18"/>
    </row>
    <row r="8" spans="1:19" ht="30" customHeight="1" x14ac:dyDescent="0.25">
      <c r="A8" s="19"/>
      <c r="B8" s="19"/>
      <c r="C8" s="19"/>
      <c r="D8" s="19"/>
      <c r="E8" s="19"/>
      <c r="F8" s="4" t="s">
        <v>4</v>
      </c>
      <c r="G8" s="4" t="s">
        <v>5</v>
      </c>
      <c r="H8" s="4" t="s">
        <v>4</v>
      </c>
      <c r="I8" s="4" t="s">
        <v>5</v>
      </c>
      <c r="J8" s="4" t="s">
        <v>4</v>
      </c>
      <c r="K8" s="4" t="s">
        <v>5</v>
      </c>
      <c r="L8" s="19"/>
      <c r="M8" s="19"/>
      <c r="N8" s="19"/>
      <c r="O8" s="19"/>
      <c r="P8" s="19"/>
      <c r="Q8" s="19"/>
      <c r="R8" s="19"/>
      <c r="S8" s="19"/>
    </row>
    <row r="9" spans="1:19" x14ac:dyDescent="0.25">
      <c r="A9" s="1">
        <v>1</v>
      </c>
      <c r="B9" s="33">
        <v>2</v>
      </c>
      <c r="C9" s="33">
        <v>3</v>
      </c>
      <c r="D9" s="33">
        <v>4</v>
      </c>
      <c r="E9" s="1">
        <v>5</v>
      </c>
      <c r="F9" s="5">
        <v>6</v>
      </c>
      <c r="G9" s="5">
        <v>7</v>
      </c>
      <c r="H9" s="5">
        <v>8</v>
      </c>
      <c r="I9" s="5">
        <v>9</v>
      </c>
      <c r="J9" s="5">
        <v>10</v>
      </c>
      <c r="K9" s="5">
        <v>11</v>
      </c>
      <c r="L9" s="1">
        <v>12</v>
      </c>
      <c r="M9" s="1">
        <v>13</v>
      </c>
      <c r="N9" s="1">
        <v>14</v>
      </c>
      <c r="O9" s="1">
        <v>15</v>
      </c>
      <c r="P9" s="1">
        <v>16</v>
      </c>
      <c r="Q9" s="1">
        <v>17</v>
      </c>
      <c r="R9" s="1">
        <v>18</v>
      </c>
      <c r="S9" s="1">
        <v>19</v>
      </c>
    </row>
    <row r="10" spans="1:19" x14ac:dyDescent="0.25">
      <c r="A10" s="12">
        <v>1</v>
      </c>
      <c r="B10" s="34" t="s">
        <v>27</v>
      </c>
      <c r="C10" s="10" t="s">
        <v>28</v>
      </c>
      <c r="D10" s="10" t="s">
        <v>22</v>
      </c>
      <c r="E10" s="10">
        <v>8</v>
      </c>
      <c r="F10" s="6">
        <v>740</v>
      </c>
      <c r="G10" s="6">
        <v>0</v>
      </c>
      <c r="H10" s="6">
        <v>750</v>
      </c>
      <c r="I10" s="6">
        <v>0</v>
      </c>
      <c r="J10" s="6">
        <v>730</v>
      </c>
      <c r="K10" s="6">
        <v>0</v>
      </c>
      <c r="L10" s="2">
        <f t="shared" ref="L10:L13" si="0">AVERAGE(F10,H10,J10)</f>
        <v>740</v>
      </c>
      <c r="M10" s="9">
        <v>0</v>
      </c>
      <c r="N10" s="2">
        <f t="shared" ref="N10:N13" si="1">AVERAGE(F10,H10,J10)+AVERAGE(G10,I10,K10)</f>
        <v>740</v>
      </c>
      <c r="O10" s="2">
        <f t="shared" ref="O10:O13" si="2">STDEV(F10,H10,J10)</f>
        <v>10</v>
      </c>
      <c r="P10" s="2">
        <f t="shared" ref="P10:P13" si="3">O10/L10*100</f>
        <v>1.35</v>
      </c>
      <c r="Q10" s="2">
        <f t="shared" ref="Q10:Q13" si="4">MIN(F10+G10,H10+I10,J10+K10)</f>
        <v>730</v>
      </c>
      <c r="R10" s="2">
        <f t="shared" ref="R10:R13" si="5">Q10*E10</f>
        <v>5840</v>
      </c>
      <c r="S10" s="8" t="s">
        <v>12</v>
      </c>
    </row>
    <row r="11" spans="1:19" x14ac:dyDescent="0.25">
      <c r="A11" s="12">
        <v>2</v>
      </c>
      <c r="B11" s="34" t="s">
        <v>29</v>
      </c>
      <c r="C11" s="10" t="s">
        <v>28</v>
      </c>
      <c r="D11" s="10" t="s">
        <v>22</v>
      </c>
      <c r="E11" s="10">
        <v>4</v>
      </c>
      <c r="F11" s="6">
        <v>520</v>
      </c>
      <c r="G11" s="6">
        <v>0</v>
      </c>
      <c r="H11" s="6">
        <v>527</v>
      </c>
      <c r="I11" s="6">
        <v>0</v>
      </c>
      <c r="J11" s="6">
        <v>510</v>
      </c>
      <c r="K11" s="6">
        <v>0</v>
      </c>
      <c r="L11" s="2">
        <f t="shared" si="0"/>
        <v>519</v>
      </c>
      <c r="M11" s="9">
        <v>0</v>
      </c>
      <c r="N11" s="2">
        <f t="shared" si="1"/>
        <v>519</v>
      </c>
      <c r="O11" s="2">
        <f t="shared" si="2"/>
        <v>8.5399999999999991</v>
      </c>
      <c r="P11" s="2">
        <f t="shared" si="3"/>
        <v>1.65</v>
      </c>
      <c r="Q11" s="2">
        <f t="shared" si="4"/>
        <v>510</v>
      </c>
      <c r="R11" s="2">
        <f t="shared" si="5"/>
        <v>2040</v>
      </c>
      <c r="S11" s="8" t="s">
        <v>12</v>
      </c>
    </row>
    <row r="12" spans="1:19" x14ac:dyDescent="0.25">
      <c r="A12" s="12">
        <v>3</v>
      </c>
      <c r="B12" s="34" t="s">
        <v>30</v>
      </c>
      <c r="C12" s="10" t="s">
        <v>31</v>
      </c>
      <c r="D12" s="10" t="s">
        <v>22</v>
      </c>
      <c r="E12" s="10">
        <v>24</v>
      </c>
      <c r="F12" s="6">
        <v>190</v>
      </c>
      <c r="G12" s="6">
        <v>0</v>
      </c>
      <c r="H12" s="6">
        <v>192</v>
      </c>
      <c r="I12" s="6">
        <v>0</v>
      </c>
      <c r="J12" s="6">
        <v>190</v>
      </c>
      <c r="K12" s="6">
        <v>0</v>
      </c>
      <c r="L12" s="2">
        <f t="shared" si="0"/>
        <v>190.67</v>
      </c>
      <c r="M12" s="9">
        <v>0</v>
      </c>
      <c r="N12" s="2">
        <f t="shared" si="1"/>
        <v>190.67</v>
      </c>
      <c r="O12" s="2">
        <f t="shared" si="2"/>
        <v>1.1499999999999999</v>
      </c>
      <c r="P12" s="2">
        <f t="shared" si="3"/>
        <v>0.6</v>
      </c>
      <c r="Q12" s="2">
        <f t="shared" si="4"/>
        <v>190</v>
      </c>
      <c r="R12" s="2">
        <f t="shared" si="5"/>
        <v>4560</v>
      </c>
      <c r="S12" s="8" t="s">
        <v>12</v>
      </c>
    </row>
    <row r="13" spans="1:19" x14ac:dyDescent="0.25">
      <c r="A13" s="12">
        <v>4</v>
      </c>
      <c r="B13" s="34" t="s">
        <v>32</v>
      </c>
      <c r="C13" s="10" t="s">
        <v>31</v>
      </c>
      <c r="D13" s="10" t="s">
        <v>22</v>
      </c>
      <c r="E13" s="10">
        <v>20</v>
      </c>
      <c r="F13" s="6">
        <v>800</v>
      </c>
      <c r="G13" s="6">
        <v>0</v>
      </c>
      <c r="H13" s="6">
        <v>825</v>
      </c>
      <c r="I13" s="6">
        <v>0</v>
      </c>
      <c r="J13" s="6">
        <v>800</v>
      </c>
      <c r="K13" s="6">
        <v>0</v>
      </c>
      <c r="L13" s="2">
        <f t="shared" si="0"/>
        <v>808.33</v>
      </c>
      <c r="M13" s="9">
        <v>0</v>
      </c>
      <c r="N13" s="2">
        <f t="shared" si="1"/>
        <v>808.33</v>
      </c>
      <c r="O13" s="2">
        <f t="shared" si="2"/>
        <v>14.43</v>
      </c>
      <c r="P13" s="2">
        <f t="shared" si="3"/>
        <v>1.79</v>
      </c>
      <c r="Q13" s="2">
        <f t="shared" si="4"/>
        <v>800</v>
      </c>
      <c r="R13" s="2">
        <f t="shared" si="5"/>
        <v>16000</v>
      </c>
      <c r="S13" s="8" t="s">
        <v>12</v>
      </c>
    </row>
    <row r="14" spans="1:19" x14ac:dyDescent="0.25">
      <c r="A14" s="12">
        <v>5</v>
      </c>
      <c r="B14" s="34" t="s">
        <v>33</v>
      </c>
      <c r="C14" s="10" t="s">
        <v>31</v>
      </c>
      <c r="D14" s="10" t="s">
        <v>22</v>
      </c>
      <c r="E14" s="10">
        <v>10</v>
      </c>
      <c r="F14" s="6">
        <v>970</v>
      </c>
      <c r="G14" s="6">
        <v>0</v>
      </c>
      <c r="H14" s="6">
        <v>997</v>
      </c>
      <c r="I14" s="6">
        <v>0</v>
      </c>
      <c r="J14" s="6">
        <v>930</v>
      </c>
      <c r="K14" s="6">
        <v>0</v>
      </c>
      <c r="L14" s="2">
        <f t="shared" ref="L14" si="6">AVERAGE(F14,H14,J14)</f>
        <v>965.67</v>
      </c>
      <c r="M14" s="9">
        <v>0</v>
      </c>
      <c r="N14" s="2">
        <f>AVERAGE(F14,H14,J14)+AVERAGE(G14,I14,K14)</f>
        <v>965.67</v>
      </c>
      <c r="O14" s="2">
        <f>STDEV(F14,H14,J14)</f>
        <v>33.71</v>
      </c>
      <c r="P14" s="2">
        <f>O14/L14*100</f>
        <v>3.49</v>
      </c>
      <c r="Q14" s="2">
        <f>MIN(F14+G14,H14+I14,J14+K14)</f>
        <v>930</v>
      </c>
      <c r="R14" s="2">
        <f t="shared" ref="R14" si="7">Q14*E14</f>
        <v>9300</v>
      </c>
      <c r="S14" s="8" t="s">
        <v>12</v>
      </c>
    </row>
    <row r="15" spans="1:19" x14ac:dyDescent="0.25">
      <c r="A15" s="14" t="s">
        <v>13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6"/>
      <c r="R15" s="13">
        <f>SUM(R10:R14)</f>
        <v>37740</v>
      </c>
      <c r="S15" s="3"/>
    </row>
    <row r="16" spans="1:19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11" t="s">
        <v>23</v>
      </c>
      <c r="B17" s="11"/>
      <c r="C17" s="7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 t="s">
        <v>21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</sheetData>
  <mergeCells count="22">
    <mergeCell ref="A3:S3"/>
    <mergeCell ref="A2:S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  <mergeCell ref="A15:Q15"/>
    <mergeCell ref="Q6:Q8"/>
    <mergeCell ref="R6:R8"/>
    <mergeCell ref="S5:S8"/>
    <mergeCell ref="A5:R5"/>
    <mergeCell ref="E6:E8"/>
  </mergeCells>
  <phoneticPr fontId="4" type="noConversion"/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User</cp:lastModifiedBy>
  <cp:lastPrinted>2023-06-30T11:09:57Z</cp:lastPrinted>
  <dcterms:created xsi:type="dcterms:W3CDTF">2022-08-15T07:32:39Z</dcterms:created>
  <dcterms:modified xsi:type="dcterms:W3CDTF">2026-08-21T07:17:28Z</dcterms:modified>
</cp:coreProperties>
</file>