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ra.s\Downloads\"/>
    </mc:Choice>
  </mc:AlternateContent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M6" i="1"/>
  <c r="L6" i="1"/>
  <c r="I6" i="1"/>
  <c r="G6" i="1"/>
  <c r="E6" i="1"/>
  <c r="M5" i="1"/>
  <c r="L5" i="1"/>
  <c r="K5" i="1"/>
  <c r="I5" i="1"/>
  <c r="G5" i="1"/>
  <c r="E5" i="1"/>
  <c r="N5" i="1" l="1"/>
  <c r="O5" i="1" s="1"/>
  <c r="N6" i="1"/>
  <c r="O6" i="1" s="1"/>
  <c r="G7" i="1"/>
  <c r="I7" i="1"/>
  <c r="E7" i="1"/>
  <c r="H8" i="1" s="1"/>
</calcChain>
</file>

<file path=xl/sharedStrings.xml><?xml version="1.0" encoding="utf-8"?>
<sst xmlns="http://schemas.openxmlformats.org/spreadsheetml/2006/main" count="35" uniqueCount="28">
  <si>
    <r>
      <rPr>
        <b/>
        <sz val="10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10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</si>
  <si>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Наименование товара, работ, услуг</t>
  </si>
  <si>
    <t xml:space="preserve">Объем </t>
  </si>
  <si>
    <t xml:space="preserve">Источник 1 </t>
  </si>
  <si>
    <t>Стоимость, руб.</t>
  </si>
  <si>
    <t xml:space="preserve">Источник 2 </t>
  </si>
  <si>
    <t>Источник 3</t>
  </si>
  <si>
    <t>Источник 4</t>
  </si>
  <si>
    <t>Средняя цена за ед., руб.</t>
  </si>
  <si>
    <t>Количество значений</t>
  </si>
  <si>
    <t>σ=</t>
  </si>
  <si>
    <t>Коэф.вариации V=</t>
  </si>
  <si>
    <t>ед. изм.</t>
  </si>
  <si>
    <t>кол-во</t>
  </si>
  <si>
    <t>Цена за ед., руб.</t>
  </si>
  <si>
    <t>ИТОГО</t>
  </si>
  <si>
    <t>В качестве начальной (максимальной) цены контракта использована минимальная из цен, в размере, руб.:</t>
  </si>
  <si>
    <t xml:space="preserve">Реквизиты документов, на основании которых произведен расчет начальной (максимальной) цены </t>
  </si>
  <si>
    <t xml:space="preserve">Источник 1: </t>
  </si>
  <si>
    <t xml:space="preserve">Источник 2: </t>
  </si>
  <si>
    <t xml:space="preserve">Источник 3: </t>
  </si>
  <si>
    <t>Дата</t>
  </si>
  <si>
    <t>чел.</t>
  </si>
  <si>
    <t>Антитела к ВИЧ1, 2 типа и антиген 24</t>
  </si>
  <si>
    <t>Антитела гепатит С (anti-HCV)</t>
  </si>
  <si>
    <t>КП от 02.07.2026 вх. № 3738-с;</t>
  </si>
  <si>
    <t>КП от 02.07.2026 вх. № 3739-с;</t>
  </si>
  <si>
    <t>КП от 02.07.2026 вх. № 3740-с.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</si>
</sst>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2" xfId="0" applyNumberFormat="1" applyFont="1" applyFill="1" applyBorder="1" applyAlignment="1" applyProtection="1">
      <alignment horizontal="center" vertical="center" shrinkToFit="1"/>
      <protection hidden="1"/>
    </xf>
    <xf numFmtId="4" fontId="1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 applyAlignment="1">
      <alignment horizontal="right"/>
    </xf>
    <xf numFmtId="4" fontId="3" fillId="0" borderId="0" xfId="0" applyNumberFormat="1" applyFont="1"/>
    <xf numFmtId="0" fontId="2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shrinkToFit="1"/>
    </xf>
    <xf numFmtId="4" fontId="1" fillId="0" borderId="2" xfId="0" applyNumberFormat="1" applyFont="1" applyFill="1" applyBorder="1" applyAlignment="1">
      <alignment horizontal="center" vertical="top" shrinkToFit="1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 applyProtection="1">
      <alignment horizontal="center" vertical="center" shrinkToFit="1"/>
      <protection locked="0" hidden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2" xfId="0" applyFont="1" applyFill="1" applyBorder="1" applyAlignment="1">
      <alignment horizontal="left" wrapText="1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left"/>
    </xf>
    <xf numFmtId="4" fontId="2" fillId="0" borderId="6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B15" sqref="B15"/>
    </sheetView>
  </sheetViews>
  <sheetFormatPr defaultRowHeight="15" x14ac:dyDescent="0.25"/>
  <cols>
    <col min="1" max="1" width="30.85546875" customWidth="1"/>
    <col min="5" max="5" width="10" customWidth="1"/>
    <col min="7" max="7" width="11.28515625" customWidth="1"/>
    <col min="8" max="8" width="9.85546875" bestFit="1" customWidth="1"/>
    <col min="9" max="9" width="10.28515625" customWidth="1"/>
    <col min="10" max="10" width="0.140625" customWidth="1"/>
    <col min="11" max="11" width="9.140625" hidden="1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70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40.5" customHeight="1" x14ac:dyDescent="0.25">
      <c r="A3" s="23" t="s">
        <v>1</v>
      </c>
      <c r="B3" s="23" t="s">
        <v>2</v>
      </c>
      <c r="C3" s="23"/>
      <c r="D3" s="6" t="s">
        <v>3</v>
      </c>
      <c r="E3" s="23" t="s">
        <v>4</v>
      </c>
      <c r="F3" s="6" t="s">
        <v>5</v>
      </c>
      <c r="G3" s="23" t="s">
        <v>4</v>
      </c>
      <c r="H3" s="6" t="s">
        <v>6</v>
      </c>
      <c r="I3" s="24" t="s">
        <v>4</v>
      </c>
      <c r="J3" s="6" t="s">
        <v>7</v>
      </c>
      <c r="K3" s="23" t="s">
        <v>4</v>
      </c>
      <c r="L3" s="26" t="s">
        <v>8</v>
      </c>
      <c r="M3" s="23" t="s">
        <v>9</v>
      </c>
      <c r="N3" s="23" t="s">
        <v>10</v>
      </c>
      <c r="O3" s="23" t="s">
        <v>11</v>
      </c>
    </row>
    <row r="4" spans="1:15" ht="26.25" customHeight="1" x14ac:dyDescent="0.25">
      <c r="A4" s="24"/>
      <c r="B4" s="13" t="s">
        <v>12</v>
      </c>
      <c r="C4" s="6" t="s">
        <v>13</v>
      </c>
      <c r="D4" s="6" t="s">
        <v>14</v>
      </c>
      <c r="E4" s="23"/>
      <c r="F4" s="6" t="s">
        <v>14</v>
      </c>
      <c r="G4" s="23"/>
      <c r="H4" s="6" t="s">
        <v>14</v>
      </c>
      <c r="I4" s="25"/>
      <c r="J4" s="6" t="s">
        <v>14</v>
      </c>
      <c r="K4" s="23"/>
      <c r="L4" s="26"/>
      <c r="M4" s="23"/>
      <c r="N4" s="23"/>
      <c r="O4" s="23"/>
    </row>
    <row r="5" spans="1:15" ht="19.5" customHeight="1" x14ac:dyDescent="0.25">
      <c r="A5" s="18" t="s">
        <v>23</v>
      </c>
      <c r="B5" s="16" t="s">
        <v>22</v>
      </c>
      <c r="C5" s="14">
        <v>30</v>
      </c>
      <c r="D5" s="1">
        <v>260</v>
      </c>
      <c r="E5" s="2">
        <f>D5*C5</f>
        <v>7800</v>
      </c>
      <c r="F5" s="1">
        <v>600</v>
      </c>
      <c r="G5" s="2">
        <f>F5*C5</f>
        <v>18000</v>
      </c>
      <c r="H5" s="1">
        <v>620</v>
      </c>
      <c r="I5" s="1">
        <f>H5*C5</f>
        <v>18600</v>
      </c>
      <c r="J5" s="1"/>
      <c r="K5" s="2">
        <f>J5*C5</f>
        <v>0</v>
      </c>
      <c r="L5" s="7">
        <f>AVERAGE(D5,F5,H5,J5)</f>
        <v>493.33333333333331</v>
      </c>
      <c r="M5" s="8">
        <f>COUNTA(D5,F5,H5,J5)</f>
        <v>3</v>
      </c>
      <c r="N5" s="7">
        <f>SQRT(IF(D5&gt;0,POWER(D5-L5,2),0)+IF(F5&gt;0,POWER(F5-L5,2),0)+IF(H5&gt;0,POWER(H5-L5,2),0)+IF(J5&gt;0,POWER(J5-L5,2),0))/(M5-1)</f>
        <v>143.0617582258329</v>
      </c>
      <c r="O5" s="7">
        <f>N5/L5*100</f>
        <v>28.999005045776943</v>
      </c>
    </row>
    <row r="6" spans="1:15" ht="18" customHeight="1" x14ac:dyDescent="0.25">
      <c r="A6" s="18" t="s">
        <v>24</v>
      </c>
      <c r="B6" s="16" t="s">
        <v>22</v>
      </c>
      <c r="C6" s="14">
        <v>30</v>
      </c>
      <c r="D6" s="1">
        <v>400</v>
      </c>
      <c r="E6" s="2">
        <f>D6*C6</f>
        <v>12000</v>
      </c>
      <c r="F6" s="1">
        <v>500</v>
      </c>
      <c r="G6" s="2">
        <f t="shared" ref="G6" si="0">F6*C6</f>
        <v>15000</v>
      </c>
      <c r="H6" s="1">
        <v>510</v>
      </c>
      <c r="I6" s="1">
        <f t="shared" ref="I6" si="1">H6*C6</f>
        <v>15300</v>
      </c>
      <c r="J6" s="1"/>
      <c r="K6" s="2"/>
      <c r="L6" s="7">
        <f t="shared" ref="L6" si="2">AVERAGE(D6,F6,H6,J6)</f>
        <v>470</v>
      </c>
      <c r="M6" s="8">
        <f t="shared" ref="M6" si="3">COUNTA(D6,F6,H6,J6)</f>
        <v>3</v>
      </c>
      <c r="N6" s="7">
        <f t="shared" ref="N6" si="4">SQRT(IF(D6&gt;0,POWER(D6-L6,2),0)+IF(F6&gt;0,POWER(F6-L6,2),0)+IF(H6&gt;0,POWER(H6-L6,2),0)+IF(J6&gt;0,POWER(J6-L6,2),0))/(M6-1)</f>
        <v>43.011626335213137</v>
      </c>
      <c r="O6" s="7">
        <f t="shared" ref="O6" si="5">N6/L6*100</f>
        <v>9.1514098585559864</v>
      </c>
    </row>
    <row r="7" spans="1:15" x14ac:dyDescent="0.25">
      <c r="A7" s="15" t="s">
        <v>15</v>
      </c>
      <c r="B7" s="15"/>
      <c r="C7" s="9"/>
      <c r="D7" s="2"/>
      <c r="E7" s="2">
        <f>SUM(E5:E6)</f>
        <v>19800</v>
      </c>
      <c r="F7" s="2"/>
      <c r="G7" s="2">
        <f>SUM(G5:G6)</f>
        <v>33000</v>
      </c>
      <c r="H7" s="2"/>
      <c r="I7" s="2">
        <f>SUM(I5:I6)</f>
        <v>33900</v>
      </c>
      <c r="J7" s="2"/>
      <c r="K7" s="2">
        <f>J7*C7</f>
        <v>0</v>
      </c>
      <c r="L7" s="7"/>
      <c r="M7" s="10"/>
      <c r="N7" s="11"/>
      <c r="O7" s="11"/>
    </row>
    <row r="8" spans="1:15" x14ac:dyDescent="0.25">
      <c r="A8" s="27" t="s">
        <v>16</v>
      </c>
      <c r="B8" s="28"/>
      <c r="C8" s="28"/>
      <c r="D8" s="28"/>
      <c r="E8" s="28"/>
      <c r="F8" s="28"/>
      <c r="G8" s="28"/>
      <c r="H8" s="29">
        <f>E7</f>
        <v>19800</v>
      </c>
      <c r="I8" s="30"/>
      <c r="J8" s="30"/>
      <c r="K8" s="30"/>
      <c r="L8" s="30"/>
      <c r="M8" s="30"/>
      <c r="N8" s="30"/>
      <c r="O8" s="30"/>
    </row>
    <row r="9" spans="1:15" x14ac:dyDescent="0.25">
      <c r="A9" s="12"/>
      <c r="B9" s="12"/>
      <c r="C9" s="12"/>
      <c r="D9" s="12"/>
      <c r="E9" s="12"/>
      <c r="F9" s="12"/>
      <c r="G9" s="12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17" t="s">
        <v>17</v>
      </c>
      <c r="B10" s="12"/>
      <c r="C10" s="12"/>
      <c r="D10" s="12"/>
      <c r="E10" s="12"/>
      <c r="F10" s="12"/>
      <c r="G10" s="12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4" t="s">
        <v>18</v>
      </c>
      <c r="B11" s="20" t="s">
        <v>25</v>
      </c>
      <c r="C11" s="20"/>
      <c r="D11" s="20"/>
      <c r="E11" s="20"/>
      <c r="F11" s="12"/>
      <c r="G11" s="12"/>
      <c r="H11" s="5"/>
      <c r="I11" s="3"/>
      <c r="J11" s="3"/>
      <c r="K11" s="3"/>
      <c r="L11" s="3"/>
      <c r="M11" s="3"/>
      <c r="N11" s="3"/>
      <c r="O11" s="3"/>
    </row>
    <row r="12" spans="1:15" x14ac:dyDescent="0.25">
      <c r="A12" s="4" t="s">
        <v>19</v>
      </c>
      <c r="B12" s="20" t="s">
        <v>26</v>
      </c>
      <c r="C12" s="20"/>
      <c r="D12" s="20"/>
      <c r="E12" s="20"/>
      <c r="F12" s="12"/>
      <c r="G12" s="12"/>
      <c r="H12" s="5"/>
      <c r="I12" s="5"/>
      <c r="J12" s="3"/>
      <c r="K12" s="3"/>
      <c r="L12" s="3"/>
      <c r="M12" s="3"/>
      <c r="N12" s="3"/>
      <c r="O12" s="3"/>
    </row>
    <row r="13" spans="1:15" x14ac:dyDescent="0.25">
      <c r="A13" s="4" t="s">
        <v>20</v>
      </c>
      <c r="B13" s="20" t="s">
        <v>27</v>
      </c>
      <c r="C13" s="20"/>
      <c r="D13" s="20"/>
      <c r="E13" s="20"/>
      <c r="F13" s="12"/>
      <c r="G13" s="12"/>
      <c r="H13" s="5"/>
      <c r="I13" s="5"/>
      <c r="J13" s="3"/>
      <c r="K13" s="3"/>
      <c r="L13" s="3"/>
      <c r="M13" s="3"/>
      <c r="N13" s="3"/>
      <c r="O13" s="3"/>
    </row>
    <row r="14" spans="1:15" x14ac:dyDescent="0.25">
      <c r="A14" s="12"/>
      <c r="B14" s="12"/>
      <c r="C14" s="12"/>
      <c r="D14" s="12"/>
      <c r="E14" s="12"/>
      <c r="F14" s="12"/>
      <c r="G14" s="12"/>
      <c r="H14" s="5"/>
      <c r="I14" s="5"/>
      <c r="J14" s="3"/>
      <c r="K14" s="3"/>
      <c r="L14" s="3"/>
      <c r="M14" s="3"/>
      <c r="N14" s="3"/>
      <c r="O14" s="3"/>
    </row>
    <row r="15" spans="1:15" x14ac:dyDescent="0.25">
      <c r="A15" s="4" t="s">
        <v>21</v>
      </c>
      <c r="B15" s="19">
        <v>46209</v>
      </c>
      <c r="C15" s="3"/>
      <c r="D15" s="3"/>
      <c r="E15" s="3"/>
      <c r="F15" s="3"/>
      <c r="G15" s="3"/>
      <c r="H15" s="5"/>
      <c r="I15" s="5"/>
      <c r="J15" s="3"/>
      <c r="K15" s="3"/>
      <c r="L15" s="3"/>
      <c r="M15" s="3"/>
      <c r="N15" s="3"/>
      <c r="O15" s="3"/>
    </row>
  </sheetData>
  <mergeCells count="16">
    <mergeCell ref="B13:E13"/>
    <mergeCell ref="A1:O2"/>
    <mergeCell ref="A3:A4"/>
    <mergeCell ref="B3:C3"/>
    <mergeCell ref="E3:E4"/>
    <mergeCell ref="G3:G4"/>
    <mergeCell ref="I3:I4"/>
    <mergeCell ref="K3:K4"/>
    <mergeCell ref="L3:L4"/>
    <mergeCell ref="M3:M4"/>
    <mergeCell ref="N3:N4"/>
    <mergeCell ref="O3:O4"/>
    <mergeCell ref="A8:G8"/>
    <mergeCell ref="H8:O8"/>
    <mergeCell ref="B11:E11"/>
    <mergeCell ref="B12:E12"/>
  </mergeCells>
  <pageMargins left="0.70866141732283472" right="0.70866141732283472" top="0.35433070866141736" bottom="0.35433070866141736" header="0.31496062992125984" footer="0.31496062992125984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Манукян Мери Кареновка</dc:creator>
  <cp:lastModifiedBy>Улахлы Александра Сергеевна</cp:lastModifiedBy>
  <cp:lastPrinted>2026-03-04T23:21:37Z</cp:lastPrinted>
  <dcterms:created xsi:type="dcterms:W3CDTF">2025-12-02T05:16:20Z</dcterms:created>
  <dcterms:modified xsi:type="dcterms:W3CDTF">2026-07-06T01:11:43Z</dcterms:modified>
</cp:coreProperties>
</file>