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нмцк1" sheetId="3" r:id="rId1"/>
  </sheets>
  <calcPr calcId="125725" refMode="R1C1"/>
</workbook>
</file>

<file path=xl/calcChain.xml><?xml version="1.0" encoding="utf-8"?>
<calcChain xmlns="http://schemas.openxmlformats.org/spreadsheetml/2006/main">
  <c r="Q11" i="3"/>
  <c r="M9"/>
  <c r="Q10" l="1"/>
  <c r="I10"/>
  <c r="L10" s="1"/>
  <c r="M10" s="1"/>
  <c r="Q9"/>
  <c r="I9"/>
  <c r="L9" s="1"/>
</calcChain>
</file>

<file path=xl/sharedStrings.xml><?xml version="1.0" encoding="utf-8"?>
<sst xmlns="http://schemas.openxmlformats.org/spreadsheetml/2006/main" count="24" uniqueCount="24">
  <si>
    <t>Международное непатентованное наименование, при отсутствии -  химическое, группировочное или торговое наименование.</t>
  </si>
  <si>
    <t>мл</t>
  </si>
  <si>
    <t xml:space="preserve">Кол-во ЕИ ЛП </t>
  </si>
  <si>
    <t>ед.изм ЕИ ЛП</t>
  </si>
  <si>
    <t>Количество ЛП в уп, используемой для расчета</t>
  </si>
  <si>
    <t xml:space="preserve">Формирование минимального значения цены 
</t>
  </si>
  <si>
    <t>Данные из реестра контрактов (исполненных)</t>
  </si>
  <si>
    <t>Предельная отпускная цена производителя в соответствии с Государственным реестром цен лекарственных препаратов, включенных в перечень жизненно необходимых и важнейших лекарственных препаратов, без учета НДС и оптовой надбавки</t>
  </si>
  <si>
    <t>Определение НМЦК</t>
  </si>
  <si>
    <t>ИТОГО наименьшая цена по методу сопоставимых рыночных цен, без учета НДС и оптовой надбавки</t>
  </si>
  <si>
    <t>Средневзвешанная цена без учета НДС и оптовой надбавки</t>
  </si>
  <si>
    <t>Минимальное значение цены единицы измерения товара ( (для ЖНВЛС без ндс и оптовой надбавки , для не ЖНВЛС без НДС, с оптовой надбавкой)</t>
  </si>
  <si>
    <t>Надбавка оптовая,</t>
  </si>
  <si>
    <t xml:space="preserve">НДС </t>
  </si>
  <si>
    <t>Минимальное значение цены единицы измерения товарас учетом НДС и оптовой надбавки</t>
  </si>
  <si>
    <t>нмцк, руб</t>
  </si>
  <si>
    <t>г</t>
  </si>
  <si>
    <t>Минимальное значение цены упаковки (для ЖНВЛС без ндс и оптовой надбавки , для не ЖНВЛС без НДС, с оптовой надбавкой)</t>
  </si>
  <si>
    <t>ИНДИГОКАРМИН</t>
  </si>
  <si>
    <t>ЦЕФАЗОЛИН</t>
  </si>
  <si>
    <t>Цена № 1 товара за единицу  / Источник информации о цене№ 1 кп ВХ. №302 ОТ 03.06.26 (руб)</t>
  </si>
  <si>
    <t>Определение НМЦК с помощью метода сопоставимых рыночных цен, предусмотренных частями 2-6 статьи 22 ФЗ-44, без учета НДС и с/ без  оптовой надбавкой</t>
  </si>
  <si>
    <t>Цена № 1 товара за единицу  / Источник информации о цене№ 2 кп ВХ. №301ОТ 03.06.26 (руб)</t>
  </si>
  <si>
    <t>Цена № 1 товара за единицу  / Источник информации о цене№ 3 кп ВХ. №303  ОТ  03.06.26 (руб)</t>
  </si>
</sst>
</file>

<file path=xl/styles.xml><?xml version="1.0" encoding="utf-8"?>
<styleSheet xmlns="http://schemas.openxmlformats.org/spreadsheetml/2006/main">
  <numFmts count="7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(* #,##0_);_(* \(#,##0\);_(* &quot;-&quot;??_);_(@_)"/>
    <numFmt numFmtId="165" formatCode="#,##0.00_р_."/>
    <numFmt numFmtId="166" formatCode="#,##0.000_р_."/>
    <numFmt numFmtId="167" formatCode="#,##0.00_ ;\-#,##0.00\ "/>
    <numFmt numFmtId="169" formatCode="_-* #,##0.000000\ &quot;₽&quot;_-;\-* #,##0.000000\ &quot;₽&quot;_-;_-* &quot;-&quot;??????\ &quot;₽&quot;_-;_-@_-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10"/>
      <color theme="10"/>
      <name val="Arial Cyr"/>
      <charset val="204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165" fontId="3" fillId="3" borderId="6" xfId="1" applyNumberFormat="1" applyFont="1" applyFill="1" applyBorder="1" applyAlignment="1">
      <alignment horizontal="left" vertical="top" wrapText="1"/>
    </xf>
    <xf numFmtId="165" fontId="3" fillId="3" borderId="6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166" fontId="2" fillId="3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3" fillId="2" borderId="2" xfId="2" applyNumberFormat="1" applyFont="1" applyFill="1" applyBorder="1" applyAlignment="1" applyProtection="1">
      <alignment horizontal="center" vertical="center" wrapText="1"/>
    </xf>
    <xf numFmtId="44" fontId="8" fillId="2" borderId="0" xfId="0" applyNumberFormat="1" applyFont="1" applyFill="1"/>
    <xf numFmtId="165" fontId="2" fillId="3" borderId="6" xfId="1" applyNumberFormat="1" applyFont="1" applyFill="1" applyBorder="1" applyAlignment="1">
      <alignment horizontal="center" vertical="center" wrapText="1"/>
    </xf>
    <xf numFmtId="165" fontId="2" fillId="3" borderId="7" xfId="1" applyNumberFormat="1" applyFont="1" applyFill="1" applyBorder="1" applyAlignment="1">
      <alignment horizontal="center" vertical="center" wrapText="1"/>
    </xf>
    <xf numFmtId="165" fontId="2" fillId="3" borderId="8" xfId="1" applyNumberFormat="1" applyFont="1" applyFill="1" applyBorder="1" applyAlignment="1">
      <alignment horizontal="center" vertical="center" wrapText="1"/>
    </xf>
    <xf numFmtId="165" fontId="2" fillId="3" borderId="11" xfId="1" applyNumberFormat="1" applyFont="1" applyFill="1" applyBorder="1" applyAlignment="1">
      <alignment horizontal="center" vertical="center" wrapText="1"/>
    </xf>
    <xf numFmtId="165" fontId="2" fillId="3" borderId="12" xfId="1" applyNumberFormat="1" applyFont="1" applyFill="1" applyBorder="1" applyAlignment="1">
      <alignment horizontal="center" vertical="center" wrapText="1"/>
    </xf>
    <xf numFmtId="165" fontId="2" fillId="3" borderId="13" xfId="1" applyNumberFormat="1" applyFont="1" applyFill="1" applyBorder="1" applyAlignment="1">
      <alignment horizontal="center" vertical="center" wrapText="1"/>
    </xf>
    <xf numFmtId="0" fontId="2" fillId="3" borderId="14" xfId="1" applyNumberFormat="1" applyFont="1" applyFill="1" applyBorder="1" applyAlignment="1">
      <alignment horizontal="center" vertical="center" wrapText="1"/>
    </xf>
    <xf numFmtId="0" fontId="2" fillId="3" borderId="15" xfId="1" applyNumberFormat="1" applyFont="1" applyFill="1" applyBorder="1" applyAlignment="1">
      <alignment horizontal="center" vertical="center" wrapText="1"/>
    </xf>
    <xf numFmtId="0" fontId="2" fillId="3" borderId="16" xfId="1" applyNumberFormat="1" applyFont="1" applyFill="1" applyBorder="1" applyAlignment="1">
      <alignment horizontal="center" vertical="center" wrapText="1"/>
    </xf>
    <xf numFmtId="165" fontId="3" fillId="3" borderId="2" xfId="1" applyNumberFormat="1" applyFont="1" applyFill="1" applyBorder="1" applyAlignment="1">
      <alignment horizontal="center" vertical="center" wrapText="1"/>
    </xf>
    <xf numFmtId="165" fontId="3" fillId="3" borderId="3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9" fontId="0" fillId="0" borderId="0" xfId="0" applyNumberFormat="1"/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U11"/>
  <sheetViews>
    <sheetView tabSelected="1" zoomScaleNormal="100" workbookViewId="0">
      <selection activeCell="T9" sqref="T9:U10"/>
    </sheetView>
  </sheetViews>
  <sheetFormatPr defaultRowHeight="15"/>
  <cols>
    <col min="1" max="1" width="2.7109375" customWidth="1"/>
    <col min="2" max="2" width="15.85546875" customWidth="1"/>
    <col min="3" max="3" width="6.7109375" customWidth="1"/>
    <col min="4" max="4" width="6.5703125" customWidth="1"/>
    <col min="5" max="5" width="6.7109375" customWidth="1"/>
    <col min="14" max="15" width="6.7109375" customWidth="1"/>
    <col min="16" max="16" width="7.85546875" customWidth="1"/>
    <col min="17" max="17" width="11.140625" customWidth="1"/>
    <col min="20" max="20" width="12.5703125" bestFit="1" customWidth="1"/>
    <col min="21" max="21" width="11" bestFit="1" customWidth="1"/>
  </cols>
  <sheetData>
    <row r="4" spans="1:21" ht="15.75" thickBot="1"/>
    <row r="5" spans="1:21">
      <c r="A5" s="33"/>
      <c r="B5" s="35" t="s">
        <v>0</v>
      </c>
      <c r="C5" s="37" t="s">
        <v>2</v>
      </c>
      <c r="D5" s="39" t="s">
        <v>3</v>
      </c>
      <c r="E5" s="41" t="s">
        <v>4</v>
      </c>
      <c r="F5" s="21" t="s">
        <v>5</v>
      </c>
      <c r="G5" s="22"/>
      <c r="H5" s="22"/>
      <c r="I5" s="22"/>
      <c r="J5" s="22"/>
      <c r="K5" s="22"/>
      <c r="L5" s="22"/>
      <c r="M5" s="22"/>
      <c r="N5" s="22"/>
      <c r="O5" s="22"/>
      <c r="P5" s="22"/>
      <c r="Q5" s="23"/>
    </row>
    <row r="6" spans="1:21">
      <c r="A6" s="34"/>
      <c r="B6" s="36"/>
      <c r="C6" s="38"/>
      <c r="D6" s="40"/>
      <c r="E6" s="42"/>
      <c r="F6" s="24"/>
      <c r="G6" s="25"/>
      <c r="H6" s="25"/>
      <c r="I6" s="25"/>
      <c r="J6" s="25"/>
      <c r="K6" s="25"/>
      <c r="L6" s="25"/>
      <c r="M6" s="25"/>
      <c r="N6" s="25"/>
      <c r="O6" s="25"/>
      <c r="P6" s="25"/>
      <c r="Q6" s="26"/>
    </row>
    <row r="7" spans="1:21" ht="56.25">
      <c r="A7" s="34"/>
      <c r="B7" s="36"/>
      <c r="C7" s="38"/>
      <c r="D7" s="40"/>
      <c r="E7" s="42"/>
      <c r="F7" s="27" t="s">
        <v>21</v>
      </c>
      <c r="G7" s="28"/>
      <c r="H7" s="28"/>
      <c r="I7" s="29"/>
      <c r="J7" s="5" t="s">
        <v>6</v>
      </c>
      <c r="K7" s="30" t="s">
        <v>7</v>
      </c>
      <c r="L7" s="1"/>
      <c r="M7" s="2"/>
      <c r="N7" s="32" t="s">
        <v>8</v>
      </c>
      <c r="O7" s="32"/>
      <c r="P7" s="32"/>
      <c r="Q7" s="32"/>
    </row>
    <row r="8" spans="1:21" ht="180">
      <c r="A8" s="34"/>
      <c r="B8" s="36"/>
      <c r="C8" s="38"/>
      <c r="D8" s="40"/>
      <c r="E8" s="42"/>
      <c r="F8" s="18" t="s">
        <v>20</v>
      </c>
      <c r="G8" s="18" t="s">
        <v>22</v>
      </c>
      <c r="H8" s="18" t="s">
        <v>23</v>
      </c>
      <c r="I8" s="14" t="s">
        <v>9</v>
      </c>
      <c r="J8" s="19" t="s">
        <v>10</v>
      </c>
      <c r="K8" s="31"/>
      <c r="L8" s="15" t="s">
        <v>17</v>
      </c>
      <c r="M8" s="15" t="s">
        <v>11</v>
      </c>
      <c r="N8" s="16" t="s">
        <v>12</v>
      </c>
      <c r="O8" s="16" t="s">
        <v>13</v>
      </c>
      <c r="P8" s="17" t="s">
        <v>14</v>
      </c>
      <c r="Q8" s="17" t="s">
        <v>15</v>
      </c>
    </row>
    <row r="9" spans="1:21">
      <c r="A9" s="3">
        <v>1</v>
      </c>
      <c r="B9" s="4" t="s">
        <v>18</v>
      </c>
      <c r="C9" s="4">
        <v>250</v>
      </c>
      <c r="D9" s="4" t="s">
        <v>1</v>
      </c>
      <c r="E9" s="11">
        <v>50</v>
      </c>
      <c r="F9" s="6">
        <v>7636.36</v>
      </c>
      <c r="G9" s="6">
        <v>8000</v>
      </c>
      <c r="H9" s="7">
        <v>7954.54</v>
      </c>
      <c r="I9" s="8">
        <f>MIN(F9,G9,H9)</f>
        <v>7636.36</v>
      </c>
      <c r="J9" s="6"/>
      <c r="K9" s="6"/>
      <c r="L9" s="9">
        <f>MIN(I9,J9,K9)</f>
        <v>7636.36</v>
      </c>
      <c r="M9" s="10">
        <f>L9/E9</f>
        <v>152.72719999999998</v>
      </c>
      <c r="N9" s="6"/>
      <c r="O9" s="11">
        <v>1.1000000000000001</v>
      </c>
      <c r="P9" s="12">
        <v>168</v>
      </c>
      <c r="Q9" s="13">
        <f>P9*C9</f>
        <v>42000</v>
      </c>
      <c r="T9" s="43"/>
      <c r="U9" s="43"/>
    </row>
    <row r="10" spans="1:21">
      <c r="A10" s="3">
        <v>2</v>
      </c>
      <c r="B10" s="4" t="s">
        <v>19</v>
      </c>
      <c r="C10" s="4">
        <v>100</v>
      </c>
      <c r="D10" s="4" t="s">
        <v>16</v>
      </c>
      <c r="E10" s="11">
        <v>1</v>
      </c>
      <c r="F10" s="6">
        <v>45.45</v>
      </c>
      <c r="G10" s="6">
        <v>46.07</v>
      </c>
      <c r="H10" s="7">
        <v>45.83</v>
      </c>
      <c r="I10" s="8">
        <f t="shared" ref="I10" si="0">MIN(F10,G10,H10)</f>
        <v>45.45</v>
      </c>
      <c r="J10" s="6">
        <v>58.85</v>
      </c>
      <c r="K10" s="6">
        <v>46.94</v>
      </c>
      <c r="L10" s="9">
        <f t="shared" ref="L10" si="1">MIN(I10,J10,K10)</f>
        <v>45.45</v>
      </c>
      <c r="M10" s="10">
        <f t="shared" ref="M10" si="2">L10/E10</f>
        <v>45.45</v>
      </c>
      <c r="N10" s="11">
        <v>1.18</v>
      </c>
      <c r="O10" s="11">
        <v>1.1000000000000001</v>
      </c>
      <c r="P10" s="12">
        <v>58.99</v>
      </c>
      <c r="Q10" s="13">
        <f t="shared" ref="Q10" si="3">P10*C10</f>
        <v>5899</v>
      </c>
      <c r="T10" s="44"/>
    </row>
    <row r="11" spans="1:21">
      <c r="Q11" s="20">
        <f>SUM(Q9:Q10)</f>
        <v>47899</v>
      </c>
    </row>
  </sheetData>
  <mergeCells count="9">
    <mergeCell ref="F5:Q6"/>
    <mergeCell ref="F7:I7"/>
    <mergeCell ref="K7:K8"/>
    <mergeCell ref="N7:Q7"/>
    <mergeCell ref="A5:A8"/>
    <mergeCell ref="B5:B8"/>
    <mergeCell ref="C5:C8"/>
    <mergeCell ref="D5:D8"/>
    <mergeCell ref="E5:E8"/>
  </mergeCells>
  <pageMargins left="0.22" right="0.16" top="0.19" bottom="0.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2026-06-03T08:48:22Z</dcterms:modified>
</cp:coreProperties>
</file>